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9"/>
  <workbookPr defaultThemeVersion="166925"/>
  <mc:AlternateContent xmlns:mc="http://schemas.openxmlformats.org/markup-compatibility/2006">
    <mc:Choice Requires="x15">
      <x15ac:absPath xmlns:x15ac="http://schemas.microsoft.com/office/spreadsheetml/2010/11/ac" url="C:\Users\matthew.kennedy\Desktop\Matt\UNIDO\Mobility\Pakistan\Readiness Proposal\Integrated Final\"/>
    </mc:Choice>
  </mc:AlternateContent>
  <xr:revisionPtr revIDLastSave="0" documentId="11_91CC20C62A7E21EC248D4225B0ECC5E9F5BB74E6" xr6:coauthVersionLast="47" xr6:coauthVersionMax="47" xr10:uidLastSave="{00000000-0000-0000-0000-000000000000}"/>
  <bookViews>
    <workbookView xWindow="0" yWindow="0" windowWidth="23040" windowHeight="10080" firstSheet="2" activeTab="2" xr2:uid="{00000000-000D-0000-FFFF-FFFF00000000}"/>
  </bookViews>
  <sheets>
    <sheet name="Guidelines" sheetId="6" r:id="rId1"/>
    <sheet name="Budget Category" sheetId="4" r:id="rId2"/>
    <sheet name="5.1 Budget Plan" sheetId="1" r:id="rId3"/>
    <sheet name="Budget Notes" sheetId="5" r:id="rId4"/>
    <sheet name="5.2 Procurement Plan" sheetId="2" r:id="rId5"/>
    <sheet name="5.3 Implementation Plan" sheetId="7" r:id="rId6"/>
  </sheets>
  <definedNames>
    <definedName name="_xlnm._FilterDatabase" localSheetId="1" hidden="1">'Budget Category'!$A$18:$A$24</definedName>
    <definedName name="_xlnm.Print_Area" localSheetId="2">'5.1 Budget Plan'!$A$1:$O$52</definedName>
    <definedName name="_xlnm.Print_Area" localSheetId="4">'5.2 Procurement Plan'!$A$1:$N$27</definedName>
    <definedName name="_xlnm.Print_Area" localSheetId="3">'Budget Notes'!$A$1:$B$16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G17" i="1" l="1"/>
  <c r="G26" i="1" l="1"/>
  <c r="J28" i="1" l="1"/>
  <c r="G8" i="1" l="1"/>
  <c r="G31" i="1"/>
  <c r="C38" i="1"/>
  <c r="C51" i="1" l="1"/>
  <c r="C50" i="1"/>
  <c r="C49" i="1"/>
  <c r="C47" i="1"/>
  <c r="C41" i="1"/>
  <c r="G7" i="1" l="1"/>
  <c r="G9" i="1"/>
  <c r="C42" i="1" s="1"/>
  <c r="G10" i="1"/>
  <c r="G11" i="1"/>
  <c r="C48" i="1" s="1"/>
  <c r="G12" i="1"/>
  <c r="G13" i="1"/>
  <c r="G14" i="1"/>
  <c r="G15" i="1"/>
  <c r="G18" i="1"/>
  <c r="G19" i="1"/>
  <c r="G20" i="1"/>
  <c r="G22" i="1"/>
  <c r="G23" i="1"/>
  <c r="G24" i="1"/>
  <c r="G25" i="1"/>
  <c r="C46" i="1" s="1"/>
  <c r="G27" i="1"/>
  <c r="G29" i="1"/>
  <c r="G32" i="1"/>
  <c r="G33" i="1"/>
  <c r="K28" i="1"/>
  <c r="L28" i="1"/>
  <c r="M28" i="1"/>
  <c r="N28" i="1"/>
  <c r="O28" i="1"/>
  <c r="A39" i="1"/>
  <c r="A40" i="1"/>
  <c r="A41" i="1"/>
  <c r="A42" i="1"/>
  <c r="A43" i="1"/>
  <c r="A44" i="1"/>
  <c r="A45" i="1"/>
  <c r="A46" i="1"/>
  <c r="A47" i="1"/>
  <c r="A48" i="1"/>
  <c r="A49" i="1"/>
  <c r="A50" i="1"/>
  <c r="A51" i="1"/>
  <c r="A38" i="1"/>
  <c r="A37" i="1"/>
  <c r="D15" i="2"/>
  <c r="H20" i="1" l="1"/>
  <c r="C37" i="1"/>
  <c r="C45" i="1"/>
  <c r="C43" i="1"/>
  <c r="C44" i="1"/>
  <c r="H32" i="1"/>
  <c r="N41" i="1" s="1"/>
  <c r="H25" i="1"/>
  <c r="H18" i="1"/>
  <c r="H15" i="1"/>
  <c r="H23" i="1"/>
  <c r="H13" i="1"/>
  <c r="C39" i="1"/>
  <c r="H7" i="1"/>
  <c r="C40" i="1"/>
  <c r="I18" i="1" l="1"/>
  <c r="I23" i="1"/>
  <c r="I7" i="1"/>
  <c r="C52" i="1"/>
  <c r="I28" i="1" l="1"/>
  <c r="N40" i="1" s="1"/>
  <c r="H33" i="1" l="1"/>
  <c r="I41" i="1" s="1"/>
  <c r="N42" i="1"/>
  <c r="C53" i="1"/>
  <c r="Q28" i="1"/>
  <c r="I32" i="1"/>
  <c r="I33" i="1" s="1"/>
  <c r="N45" i="1"/>
  <c r="N47" i="1" s="1"/>
  <c r="M50" i="1" s="1"/>
</calcChain>
</file>

<file path=xl/sharedStrings.xml><?xml version="1.0" encoding="utf-8"?>
<sst xmlns="http://schemas.openxmlformats.org/spreadsheetml/2006/main" count="280" uniqueCount="230">
  <si>
    <t>This file contains three specific planning tools to complete the supplementary information required when submitting a proposal for Readiness Programme support (including for NAP/adaptation planning):</t>
  </si>
  <si>
    <t>- Budget plan and accompany Budget notes
- Procurement plan
- Implementation plan</t>
  </si>
  <si>
    <t>The following considerations are important when completing the budget:</t>
  </si>
  <si>
    <t>1. Before preparing the Readiness and budget, procurement, and implementation plans, please read the full guidance contained in the Readiness Programme Guidebook, specifically Part III Section 5</t>
  </si>
  <si>
    <t>2. You can select the appropriate budget categories from the dropdown list in the budget plan:</t>
  </si>
  <si>
    <t>3. To insert additional rows, right click on the row number below where you wish to insert the new row and choose INSERT.</t>
  </si>
  <si>
    <t>4. Additional budget categories may be added by manually typing them on the Budget  Category sheet. :</t>
  </si>
  <si>
    <t>5. The Budget Notes sheet should be used to record explanations, further details or cost breakdowns for individual lines</t>
  </si>
  <si>
    <t xml:space="preserve">Project Management Cost: </t>
  </si>
  <si>
    <t>Project management costs (PMC) are the direct administrative costs incurred to execute a project. They should cover only incremental costs incurred due to the GCF contribution. In most cases, these costs are directly related to the support of a dedicated project management unit which manages the day to day execution related activities of the project.</t>
  </si>
  <si>
    <t>General Principles for PMC costs:</t>
  </si>
  <si>
    <t xml:space="preserve">    1. The percentage of PMC financed by GCF should not be more than the percentage share of the overall budget financed by GCF</t>
  </si>
  <si>
    <t xml:space="preserve">    2. PMC budget thresholds: Up to 7.5 per cent of total activity budget. </t>
  </si>
  <si>
    <t xml:space="preserve">            &gt;  PMC exceeding 7.5 per cent for the readiness (including NAPs) proposals, and PPF proposals, up to $ 3 million will require detailed documentation</t>
  </si>
  <si>
    <t xml:space="preserve">                and justification supporting the entire PMC budget.</t>
  </si>
  <si>
    <t xml:space="preserve">            &gt; The PMC should be shown as a separate component in the project budget. A detailed breakdown of PMC should be provided by budget category.</t>
  </si>
  <si>
    <t xml:space="preserve">            &gt;  Indicative list of eligible project management costs:</t>
  </si>
  <si>
    <r>
      <t xml:space="preserve">&gt; </t>
    </r>
    <r>
      <rPr>
        <b/>
        <sz val="9"/>
        <rFont val="Arial"/>
        <family val="2"/>
      </rPr>
      <t>Project staffing and consultants:</t>
    </r>
    <r>
      <rPr>
        <sz val="9"/>
        <rFont val="Arial"/>
        <family val="2"/>
      </rPr>
      <t xml:space="preserve"> Project manager, Project Assistant, Procurement personnel, Finance personnel &amp; Support/admin. Personnel</t>
    </r>
  </si>
  <si>
    <r>
      <t>&gt;</t>
    </r>
    <r>
      <rPr>
        <b/>
        <sz val="9"/>
        <rFont val="Arial"/>
        <family val="2"/>
      </rPr>
      <t xml:space="preserve"> Other direct costs:</t>
    </r>
    <r>
      <rPr>
        <sz val="9"/>
        <rFont val="Arial"/>
        <family val="2"/>
      </rPr>
      <t xml:space="preserve">  Office equipment, Mission related travel cost of the PMU, Project management systems and information technology,  </t>
    </r>
  </si>
  <si>
    <t xml:space="preserve">   Office supplies, Audit cost</t>
  </si>
  <si>
    <t>Contingency :</t>
  </si>
  <si>
    <t>1. Select the appropriate % of Contingency Budget from the dropdown list :</t>
  </si>
  <si>
    <t>2. Contingency budget for unforeseen costs arising during the project implementation should not be included in the outcome budget separately.</t>
  </si>
  <si>
    <t>3. Contingency budget must be used for any unforeseen programme (output level) cost that is unrelated to implementation/service fee.</t>
  </si>
  <si>
    <t>4. Any use of contingency must be reported to and agreed by the GCF Secretariat in writing in advance provided with justifications that are acceptable to the GCF</t>
  </si>
  <si>
    <t xml:space="preserve">5. If by the end of the grant implementation period, you have not spent Contingency, you may not increase the scope of the project or make any other expenditures using the Contingency. 
</t>
  </si>
  <si>
    <r>
      <t xml:space="preserve">If you are unsure about how to complete the budget template, please send your query to:  </t>
    </r>
    <r>
      <rPr>
        <u/>
        <sz val="9"/>
        <rFont val="Arial"/>
        <family val="2"/>
      </rPr>
      <t>countries@gcfund.org</t>
    </r>
  </si>
  <si>
    <t>Budget Categories</t>
  </si>
  <si>
    <t>Audio Visual, Publication design &amp; Printing</t>
  </si>
  <si>
    <t>Audit Fee</t>
  </si>
  <si>
    <t>Consultant - Individual - International</t>
  </si>
  <si>
    <t>Consultant - Individual - Local</t>
  </si>
  <si>
    <t>Professional Services – Companies/Firm</t>
  </si>
  <si>
    <t>IT Equipment</t>
  </si>
  <si>
    <t>Office Supplies</t>
  </si>
  <si>
    <t>Travel - International</t>
  </si>
  <si>
    <t>Travel – Local</t>
  </si>
  <si>
    <t xml:space="preserve">Workshop/Training </t>
  </si>
  <si>
    <t>Stakeholder Awareness Research</t>
  </si>
  <si>
    <t>Indicate additional budget categories</t>
  </si>
  <si>
    <t>Concept note development</t>
  </si>
  <si>
    <t>Choose percentage</t>
  </si>
  <si>
    <t>5.1 Budget Plan</t>
  </si>
  <si>
    <r>
      <t xml:space="preserve">Please add rows for Outcomes, Outputs and Cost Categories as required. </t>
    </r>
    <r>
      <rPr>
        <sz val="9"/>
        <color rgb="FF24634F"/>
        <rFont val="Arial"/>
        <family val="2"/>
      </rPr>
      <t>Additional budget categories may be added by manually typing them on the Budget Category sheet.</t>
    </r>
  </si>
  <si>
    <t>Outcomes / Outputs</t>
  </si>
  <si>
    <t>Detailed Budget (in US$)</t>
  </si>
  <si>
    <r>
      <t xml:space="preserve">Total Budget
</t>
    </r>
    <r>
      <rPr>
        <sz val="7"/>
        <color theme="0"/>
        <rFont val="Arial"/>
        <family val="2"/>
      </rPr>
      <t>(per outcome)</t>
    </r>
  </si>
  <si>
    <t>Expenditure Plan</t>
  </si>
  <si>
    <t>Budget notes</t>
  </si>
  <si>
    <r>
      <t xml:space="preserve">Budget Categories
</t>
    </r>
    <r>
      <rPr>
        <sz val="7"/>
        <color theme="0"/>
        <rFont val="Arial"/>
        <family val="2"/>
      </rPr>
      <t>choose from the drop-down list</t>
    </r>
  </si>
  <si>
    <t>Unit</t>
  </si>
  <si>
    <t># of Unit</t>
  </si>
  <si>
    <t>Unit Cost</t>
  </si>
  <si>
    <r>
      <t xml:space="preserve">Total Budget
</t>
    </r>
    <r>
      <rPr>
        <sz val="7"/>
        <color theme="0"/>
        <rFont val="Arial"/>
        <family val="2"/>
      </rPr>
      <t>(per budget category)</t>
    </r>
  </si>
  <si>
    <r>
      <t xml:space="preserve">Total Budget
</t>
    </r>
    <r>
      <rPr>
        <sz val="7"/>
        <color theme="0"/>
        <rFont val="Arial"/>
        <family val="2"/>
      </rPr>
      <t>(per sub-outcome)</t>
    </r>
  </si>
  <si>
    <t>6m</t>
  </si>
  <si>
    <t>12m</t>
  </si>
  <si>
    <t>18m</t>
  </si>
  <si>
    <t>24m</t>
  </si>
  <si>
    <t>30m</t>
  </si>
  <si>
    <t>36m</t>
  </si>
  <si>
    <t>Outcome 2.2 
GCF recipient countries have developed or enhanced strategic frameworks to address policy gaps, improve sectoral expertise, and enhance enabling environments for GCF programming in low-emission investment (2.2)</t>
  </si>
  <si>
    <t>2.2.1 Output:  National Market Readiness and Implementation Framework (to 2030) which will secure the platform for achieving Pakistan’s longer-term objectives for 2050 and drive investment decisions.</t>
  </si>
  <si>
    <t>W/Day</t>
  </si>
  <si>
    <t>A</t>
  </si>
  <si>
    <t>Trip</t>
  </si>
  <si>
    <t>Total</t>
  </si>
  <si>
    <t>2.2.2 Output: Implementation Roadmap on optimum mix of regulatory, taxation and subsidy instruments to drive deployment of Evs</t>
  </si>
  <si>
    <t>2`</t>
  </si>
  <si>
    <t xml:space="preserve">Outcome 4.2 
An increase in the number of quality funding proposals developed and submitted from accredited Direct Access Entities </t>
  </si>
  <si>
    <t>4.2.1 Output: Market feasibility study of eMobility and EV deployment</t>
  </si>
  <si>
    <t xml:space="preserve">Outcome 5.2 
Partnerships established to foster development and dissemination of methods, frameworks, and information systems for enhanced climate finance programming at subnational, national, and regional levels </t>
  </si>
  <si>
    <t xml:space="preserve">5.2.1: Output Enhanced  Public Awareness and understanding of the potential of EV, electro-mobility
</t>
  </si>
  <si>
    <t>total</t>
  </si>
  <si>
    <t>Total Outcome Budget</t>
  </si>
  <si>
    <r>
      <t xml:space="preserve">Project Management Cost (PMC)
</t>
    </r>
    <r>
      <rPr>
        <sz val="7"/>
        <rFont val="Arial"/>
        <family val="2"/>
      </rPr>
      <t>Up to 7.5% of Total Activity Budget</t>
    </r>
  </si>
  <si>
    <t>Days</t>
  </si>
  <si>
    <t>Actual amount and % of PMC requested:</t>
  </si>
  <si>
    <t>Maximum PMC that can be requested:</t>
  </si>
  <si>
    <t>Lumpsum</t>
  </si>
  <si>
    <t>do not change the formula</t>
  </si>
  <si>
    <t>FOR GREEN CLIMATE FUND SECRETARIAT'S USE ONLY</t>
  </si>
  <si>
    <t>Breakdown (per budget category)</t>
  </si>
  <si>
    <t>Total (per budget category)</t>
  </si>
  <si>
    <t>Project Management Cost (PMC)</t>
  </si>
  <si>
    <t>requested</t>
  </si>
  <si>
    <t>Contingency</t>
  </si>
  <si>
    <r>
      <t xml:space="preserve">Sub-Total </t>
    </r>
    <r>
      <rPr>
        <sz val="7"/>
        <color theme="1"/>
        <rFont val="Arial"/>
        <family val="2"/>
      </rPr>
      <t xml:space="preserve"> (Total Outcome Budget + Contingency + PMC)</t>
    </r>
  </si>
  <si>
    <r>
      <t xml:space="preserve">Delivery Partner Fee (DP) </t>
    </r>
    <r>
      <rPr>
        <sz val="7"/>
        <color theme="1"/>
        <rFont val="Arial"/>
        <family val="2"/>
      </rPr>
      <t>- Up to 8.5% of the Sub-Total</t>
    </r>
  </si>
  <si>
    <r>
      <t xml:space="preserve">Total Project Budget </t>
    </r>
    <r>
      <rPr>
        <sz val="7"/>
        <color theme="1"/>
        <rFont val="Arial"/>
        <family val="2"/>
      </rPr>
      <t>(Total Activity Budget + Contingency + PMC + DP)</t>
    </r>
  </si>
  <si>
    <t>Total Outcome Budget + PMC</t>
  </si>
  <si>
    <t>Budget Note</t>
  </si>
  <si>
    <t>Detailed Description</t>
  </si>
  <si>
    <t>Outcomes/ Outputs</t>
  </si>
  <si>
    <t xml:space="preserve">International Climate Change Consultant  </t>
  </si>
  <si>
    <t>Charges at $625 ($500 with 25% Security overhead) per day.</t>
  </si>
  <si>
    <t>B</t>
  </si>
  <si>
    <t xml:space="preserve">Local Climate consultant </t>
  </si>
  <si>
    <t>Charged at $300 per day.</t>
  </si>
  <si>
    <t>C</t>
  </si>
  <si>
    <t>Travel Costs for International Consultant to data gather through stakeholder engagement</t>
  </si>
  <si>
    <t xml:space="preserve">Costs of $3,000 per trip for international consultant </t>
  </si>
  <si>
    <t>E</t>
  </si>
  <si>
    <t>Local travel costs for local consultant - including local consultant meetings, engagement with individual actors, data collection.</t>
  </si>
  <si>
    <t>Costs of $200 per trip</t>
  </si>
  <si>
    <t>F</t>
  </si>
  <si>
    <t>Workshops  on stakeholder policy roadmap development, validation of findings and capacity building</t>
  </si>
  <si>
    <t>Costed per workshop $1,500 per day</t>
  </si>
  <si>
    <t>2.2.2</t>
  </si>
  <si>
    <t>G</t>
  </si>
  <si>
    <t>Training on policy roadmap development  is for 2 days</t>
  </si>
  <si>
    <t>H</t>
  </si>
  <si>
    <t>Audio-visual and printing of publication (policy roadmap, feasibility study, public sector framework, attitudinal survey )</t>
  </si>
  <si>
    <t>Costed per publication  $5,000</t>
  </si>
  <si>
    <t>I</t>
  </si>
  <si>
    <t>Workshop on public awareness, Report on awareness of electro-mobility- input to  increase consumer understanding and public confidence.</t>
  </si>
  <si>
    <t>5.2.1</t>
  </si>
  <si>
    <t>J</t>
  </si>
  <si>
    <t xml:space="preserve">Local travel relates to travel costs of delivering workshop </t>
  </si>
  <si>
    <t>Costed at $200 per day</t>
  </si>
  <si>
    <t>K</t>
  </si>
  <si>
    <t>Concept note development (2 x 10)</t>
  </si>
  <si>
    <t>Costed per publication  $500</t>
  </si>
  <si>
    <t>2.2.1 &amp; 4.2.1</t>
  </si>
  <si>
    <t>5.2 Procurement Plan</t>
  </si>
  <si>
    <t>For goods, services, and consultancies to be procured, please list the items, descriptions in relation to the activities in Section 3, estimated cost, procurement method, relevant threshold, and the estimated dates. Please include the procurement plan for at least the first tranche of disbursement requested below and provide a full procurement plan for the entire duration of the implementation period if available at this stage. </t>
  </si>
  <si>
    <t>Item</t>
  </si>
  <si>
    <t>Item Description</t>
  </si>
  <si>
    <t>Estimated Cost (US$)</t>
  </si>
  <si>
    <t>Procurement Method</t>
  </si>
  <si>
    <r>
      <t xml:space="preserve">Thresholds 
</t>
    </r>
    <r>
      <rPr>
        <sz val="9"/>
        <color theme="0"/>
        <rFont val="Arial"/>
        <family val="2"/>
      </rPr>
      <t>(Min-Max monetary value for which indicated procurement method must be used)</t>
    </r>
  </si>
  <si>
    <t>Estimated Start Date</t>
  </si>
  <si>
    <t>Projected Contracting Date</t>
  </si>
  <si>
    <t>Goods and Non-Consulting Services</t>
  </si>
  <si>
    <t>Sub-Total (US$)</t>
  </si>
  <si>
    <t>Consultancy Services</t>
  </si>
  <si>
    <t>Contract of services to implement the technical assistance for The development of the implementation and regulatory framework for the deployment of electric vehicles in support of  Pakistan’s  Electric Vehicle Policy (2019) project</t>
  </si>
  <si>
    <t>Note: Included as procurement (contract to network member): activity costs  +audit cost</t>
  </si>
  <si>
    <t xml:space="preserve">Overall financial management and procurement of goods and services under this readiness and preparatory support proposal will be guided by UN regulations, rules, policies and procedures. </t>
  </si>
  <si>
    <t>UNEP will be responsible for the implementation of the readiness activities and for procurement and contractual services, as well as reporting on the progress of this implementation in close coordination and strategic guidance from the NDA/FP. The procurement actions and the operational services will be carried forward in accordance with UN policies and procurement guidelines.</t>
  </si>
  <si>
    <t>25% of executing agency project management cost will be utilized by UNEP/CTCN to provide support to the project execution by completing the following activities throughout the project duration:
1. Preparation of procurement plans
2. Preparation of the project withdrawal requests for disbursement
3. Preparation of TOR and procurement packages
4. Tracking and monitoring of project costs and deliverables to plan
5. Preparation of progress reports and financial management reports</t>
  </si>
  <si>
    <t xml:space="preserve">CTCN procedure for procurement: For a request that is eligible and prioritized, the Climate Technology Managers in charge of the respective request sources the appropriate expertise to develop the Terms of Reference of the assistance (called ‘Response Plan’ as per CTCN procedures). The response plan provides specific information on the technical assistance to be delivered, including activities, outputs, expected outcomes and impacts, timeline, indicators or measuring assistance progress and success, stakeholders to be involved, etc. The response plan, once finalized, is signed by the national focal point of the CTCN in the concerned country (National Designated Entity), the institution which originated the CTCN request for technical assistance and the CTCN Director and constitutes the basis of the assistance to be implemented and monitored upon the approval and in cooperation with the NDA. Based on the needs and expertise required in the response plan, a CTCN Network Member will be selected to implement it. </t>
  </si>
  <si>
    <t>The selection of the institution from the Network of CTCN for the execution of the technical assistance is conducted through a competitive procurement process as per UNEP Rules and Regulations, in line with CTCN procedures and with UN Rules and Regulations (being UNEP the co-host of the CTCN, and a specialized agency established under the UN Charter). The CTCN nurtures a Network of more than 500 expert organizations in the field of low-carbon and climate resilient technologies. The required expertise to carry out the activities that define this intervention will be sourced from the Network. For this, the following four principles shall be given due consideration when undertaking the procurement functions of UNEP:</t>
  </si>
  <si>
    <r>
      <t xml:space="preserve">               </t>
    </r>
    <r>
      <rPr>
        <sz val="8"/>
        <color theme="1"/>
        <rFont val="Calibri Light"/>
        <family val="2"/>
        <scheme val="major"/>
      </rPr>
      <t>i.</t>
    </r>
    <r>
      <rPr>
        <sz val="7"/>
        <color theme="1"/>
        <rFont val="Calibri Light"/>
        <family val="2"/>
        <scheme val="major"/>
      </rPr>
      <t xml:space="preserve">            </t>
    </r>
    <r>
      <rPr>
        <sz val="8"/>
        <color theme="1"/>
        <rFont val="Calibri Light"/>
        <family val="2"/>
        <scheme val="major"/>
      </rPr>
      <t>Best value for money principle;</t>
    </r>
  </si>
  <si>
    <r>
      <t xml:space="preserve">             </t>
    </r>
    <r>
      <rPr>
        <sz val="8"/>
        <color theme="1"/>
        <rFont val="Calibri Light"/>
        <family val="2"/>
        <scheme val="major"/>
      </rPr>
      <t>ii.</t>
    </r>
    <r>
      <rPr>
        <sz val="7"/>
        <color theme="1"/>
        <rFont val="Calibri Light"/>
        <family val="2"/>
        <scheme val="major"/>
      </rPr>
      <t xml:space="preserve">            </t>
    </r>
    <r>
      <rPr>
        <sz val="8"/>
        <color theme="1"/>
        <rFont val="Calibri Light"/>
        <family val="2"/>
        <scheme val="major"/>
      </rPr>
      <t>Fairness, accountability, integrity and transparency of the procurement process;</t>
    </r>
  </si>
  <si>
    <r>
      <t xml:space="preserve">            </t>
    </r>
    <r>
      <rPr>
        <sz val="8"/>
        <color theme="1"/>
        <rFont val="Calibri Light"/>
        <family val="2"/>
        <scheme val="major"/>
      </rPr>
      <t>iii.</t>
    </r>
    <r>
      <rPr>
        <sz val="7"/>
        <color theme="1"/>
        <rFont val="Calibri Light"/>
        <family val="2"/>
        <scheme val="major"/>
      </rPr>
      <t xml:space="preserve">            </t>
    </r>
    <r>
      <rPr>
        <sz val="8"/>
        <color theme="1"/>
        <rFont val="Calibri Light"/>
        <family val="2"/>
        <scheme val="major"/>
      </rPr>
      <t>Effective competition;</t>
    </r>
  </si>
  <si>
    <r>
      <t xml:space="preserve">            </t>
    </r>
    <r>
      <rPr>
        <sz val="8"/>
        <color theme="1"/>
        <rFont val="Calibri Light"/>
        <family val="2"/>
        <scheme val="major"/>
      </rPr>
      <t>iv.</t>
    </r>
    <r>
      <rPr>
        <sz val="7"/>
        <color theme="1"/>
        <rFont val="Calibri Light"/>
        <family val="2"/>
        <scheme val="major"/>
      </rPr>
      <t xml:space="preserve">            </t>
    </r>
    <r>
      <rPr>
        <sz val="8"/>
        <color theme="1"/>
        <rFont val="Calibri Light"/>
        <family val="2"/>
        <scheme val="major"/>
      </rPr>
      <t>The best interest of the CTCN.</t>
    </r>
  </si>
  <si>
    <t xml:space="preserve">5.3 Implementation Plan </t>
  </si>
  <si>
    <t>Please list all the deliverables (e.g. D.1.1.1a)  per activity (e.g. A1.1.1) with the identifierand mark the planned duration as show in the example. Please also indicate milestones for any deliverables to be completed during the implementation period of the activity in question.</t>
  </si>
  <si>
    <t xml:space="preserve">Make sure the identifier number of each activity and deliverable matches with the proposal as this table does not require its name or description. Please refrain from adding descriptions. </t>
  </si>
  <si>
    <t>For more guidance on how to fill out this tables, please see Part III Section 5 of the Readiness Guidebook</t>
  </si>
  <si>
    <t xml:space="preserve">  Planned duration</t>
  </si>
  <si>
    <t>Milestone (deliverable)</t>
  </si>
  <si>
    <t xml:space="preserve">  Target completion date</t>
  </si>
  <si>
    <t>Activities &amp; Deliverables</t>
  </si>
  <si>
    <t>Estimated Timeline</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</si>
  <si>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</si>
  <si>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</si>
  <si>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</si>
  <si>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</si>
  <si>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</si>
  <si>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</si>
  <si>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</si>
  <si>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</si>
  <si>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</si>
  <si>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</si>
  <si>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</si>
  <si>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</si>
  <si>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</si>
  <si>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</si>
  <si>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</si>
  <si>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</si>
  <si>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</si>
  <si>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</si>
  <si>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</si>
  <si>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</si>
  <si>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</si>
  <si>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</si>
  <si>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</si>
  <si>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</si>
  <si>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</si>
  <si>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</si>
  <si>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</si>
  <si>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</si>
  <si>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</si>
  <si>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</si>
  <si>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</si>
  <si>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M32</t>
  </si>
  <si>
    <t>M33</t>
  </si>
  <si>
    <t>M34</t>
  </si>
  <si>
    <t>M35</t>
  </si>
  <si>
    <t>M36</t>
  </si>
  <si>
    <t>Reporting</t>
  </si>
  <si>
    <t>EXAMPLE</t>
  </si>
  <si>
    <t xml:space="preserve">Supporting the improvement of low emission vehicle market readiness assessment, including measures, regulatory frameworks and investment decisions. </t>
  </si>
  <si>
    <t>Activity 2.2.1a</t>
  </si>
  <si>
    <t xml:space="preserve">National Market Readiness and Implementation Framework (to 2030) </t>
  </si>
  <si>
    <t>Deliverable 2.2.1a</t>
  </si>
  <si>
    <t xml:space="preserve"> Developing a number of concept notes for recommendations and priority actions  </t>
  </si>
  <si>
    <t>Activity 2.2.1b</t>
  </si>
  <si>
    <t xml:space="preserve">
Finalized concept notes (10)
</t>
  </si>
  <si>
    <t>Deliverable 2.2.1b</t>
  </si>
  <si>
    <t>Implementation Roadmap on optimum mix of regulatory, taxation and subsidy instruments to drive deployment of Evs</t>
  </si>
  <si>
    <t>Activity 2.2.2a</t>
  </si>
  <si>
    <t xml:space="preserve">
Finalized Implementation roadmap </t>
  </si>
  <si>
    <t>Deliverable 2.2.2a</t>
  </si>
  <si>
    <t xml:space="preserve">
Validation of the roadmap by key stakeholders in a series of workshops </t>
  </si>
  <si>
    <t>Activity 2.2.2b</t>
  </si>
  <si>
    <t xml:space="preserve">Finalized consultation workshop report.
</t>
  </si>
  <si>
    <t>Deliverable 2.2.2b</t>
  </si>
  <si>
    <t xml:space="preserve">
Investigation of public procurement framework and steps to decarbonize the public transport fleet.
</t>
  </si>
  <si>
    <t>Activity 2.2.2c</t>
  </si>
  <si>
    <t xml:space="preserve">
Finalized public sector framework
</t>
  </si>
  <si>
    <t>Deliverable 2.2.2c</t>
  </si>
  <si>
    <t xml:space="preserve">Assessing and incorporating the feasibility of technology supports and measures identified in the Implementation Framework and Market Readiness report.
</t>
  </si>
  <si>
    <t>Activity 4.2.1a</t>
  </si>
  <si>
    <t xml:space="preserve">Finalized feasibility study on electro-mobility options 
</t>
  </si>
  <si>
    <t>Deliverable 4.2.1a</t>
  </si>
  <si>
    <t>Feasibility project concept notes ideas</t>
  </si>
  <si>
    <t>Activity 4.2.1b</t>
  </si>
  <si>
    <t xml:space="preserve">Finalized Concept notes 
</t>
  </si>
  <si>
    <t>Deliverable 4.2.1b</t>
  </si>
  <si>
    <t xml:space="preserve">Disseminating information and awareness raising material.
</t>
  </si>
  <si>
    <t>Activity 5.2.1a</t>
  </si>
  <si>
    <t xml:space="preserve">Finalized Public Awareness Programme
</t>
  </si>
  <si>
    <t>Deliverable 5.2.1a</t>
  </si>
  <si>
    <t xml:space="preserve">Finalized consultation workshop report
</t>
  </si>
  <si>
    <t>Deliverable  5.2.1b</t>
  </si>
  <si>
    <t xml:space="preserve">Report on awareness of electro-mobility- input to increase consumer understanding and public confidence.
</t>
  </si>
  <si>
    <t>Deliverable 5.2.1c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</si>
</sst>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quot;$&quot;#,##0.00"/>
    <numFmt numFmtId="166" formatCode="_([$$-409]* #,##0.00_);_([$$-409]* \(#,##0.00\);_([$$-409]* &quot;-&quot;??_);_(@_)"/>
    <numFmt numFmtId="167" formatCode="[$-409]d\-mmm\-yyyy;@"/>
    <numFmt numFmtId="168" formatCode="_ * #,##0.00_ ;_ * \-#,##0.00_ ;_ * &quot;-&quot;??_ ;_ @_ "/>
    <numFmt numFmtId="169" formatCode="_(* #,##0_);_(* \(#,##0\);_(* &quot;-&quot;??_);_(@_)"/>
  </numFmts>
  <fonts count="68">
    <font>
      <sz val="11"/>
      <color theme="1"/>
      <name val="Calibri"/>
      <family val="2"/>
      <scheme val="minor"/>
    </font>
    <font>
      <sz val="11"/>
      <color theme="1"/>
      <name val="Calibri"/>
      <family val="2"/>
      <scheme val="minor"/>
    </font>
    <font>
      <b/>
      <sz val="8"/>
      <color theme="1"/>
      <name val="Cambria"/>
      <family val="1"/>
    </font>
    <font>
      <sz val="8"/>
      <color theme="1"/>
      <name val="Cambria"/>
      <family val="1"/>
    </font>
    <font>
      <sz val="8"/>
      <color rgb="FF000000"/>
      <name val="Cambria"/>
      <family val="1"/>
    </font>
    <font>
      <sz val="9"/>
      <color theme="1"/>
      <name val="Cambria"/>
      <family val="1"/>
    </font>
    <font>
      <sz val="8"/>
      <name val="Cambria"/>
      <family val="1"/>
    </font>
    <font>
      <b/>
      <sz val="8"/>
      <name val="Cambria"/>
      <family val="1"/>
    </font>
    <font>
      <sz val="11"/>
      <name val="Calibri"/>
      <family val="2"/>
      <scheme val="minor"/>
    </font>
    <font>
      <b/>
      <sz val="8"/>
      <color theme="0"/>
      <name val="Cambria"/>
      <family val="1"/>
    </font>
    <font>
      <sz val="11"/>
      <color theme="1"/>
      <name val="Cambria"/>
      <family val="1"/>
    </font>
    <font>
      <b/>
      <sz val="11"/>
      <color theme="0"/>
      <name val="Cambria"/>
      <family val="1"/>
    </font>
    <font>
      <u/>
      <sz val="11"/>
      <color theme="10"/>
      <name val="Calibri"/>
      <family val="2"/>
      <scheme val="minor"/>
    </font>
    <font>
      <sz val="10"/>
      <name val="Arial"/>
      <family val="2"/>
    </font>
    <font>
      <sz val="12"/>
      <name val="Arial"/>
      <family val="2"/>
    </font>
    <font>
      <sz val="10"/>
      <name val="Arial"/>
      <family val="2"/>
    </font>
    <font>
      <sz val="11"/>
      <color theme="1"/>
      <name val="Arial"/>
      <family val="2"/>
    </font>
    <font>
      <sz val="9"/>
      <color theme="1"/>
      <name val="Arial"/>
      <family val="2"/>
    </font>
    <font>
      <b/>
      <sz val="8"/>
      <color theme="0"/>
      <name val="Arial"/>
      <family val="2"/>
    </font>
    <font>
      <sz val="7"/>
      <color theme="0"/>
      <name val="Arial"/>
      <family val="2"/>
    </font>
    <font>
      <b/>
      <sz val="8"/>
      <name val="Arial"/>
      <family val="2"/>
    </font>
    <font>
      <sz val="8"/>
      <name val="Arial"/>
      <family val="2"/>
    </font>
    <font>
      <sz val="8"/>
      <color theme="0" tint="-0.34998626667073579"/>
      <name val="Arial"/>
      <family val="2"/>
    </font>
    <font>
      <b/>
      <sz val="9"/>
      <color theme="0"/>
      <name val="Arial"/>
      <family val="2"/>
    </font>
    <font>
      <sz val="8"/>
      <color rgb="FF000000"/>
      <name val="Arial"/>
      <family val="2"/>
    </font>
    <font>
      <sz val="8"/>
      <color theme="1"/>
      <name val="Arial"/>
      <family val="2"/>
    </font>
    <font>
      <b/>
      <sz val="11"/>
      <color rgb="FF24634F"/>
      <name val="Arial"/>
      <family val="2"/>
    </font>
    <font>
      <b/>
      <sz val="9"/>
      <color rgb="FF24634F"/>
      <name val="Arial"/>
      <family val="2"/>
    </font>
    <font>
      <sz val="9"/>
      <color rgb="FF24634F"/>
      <name val="Arial"/>
      <family val="2"/>
    </font>
    <font>
      <sz val="7"/>
      <name val="Arial"/>
      <family val="2"/>
    </font>
    <font>
      <b/>
      <sz val="8"/>
      <color rgb="FF24634F"/>
      <name val="Arial"/>
      <family val="2"/>
    </font>
    <font>
      <b/>
      <sz val="9"/>
      <color theme="1"/>
      <name val="Arial"/>
      <family val="2"/>
    </font>
    <font>
      <sz val="9"/>
      <color rgb="FF000000"/>
      <name val="Arial"/>
      <family val="2"/>
    </font>
    <font>
      <b/>
      <sz val="9"/>
      <color rgb="FF000000"/>
      <name val="Arial"/>
      <family val="2"/>
    </font>
    <font>
      <sz val="7"/>
      <color theme="1"/>
      <name val="Arial"/>
      <family val="2"/>
    </font>
    <font>
      <b/>
      <sz val="9"/>
      <color rgb="FFC00000"/>
      <name val="Arial"/>
      <family val="2"/>
    </font>
    <font>
      <sz val="7"/>
      <color rgb="FFC00000"/>
      <name val="Arial"/>
      <family val="2"/>
    </font>
    <font>
      <sz val="11"/>
      <name val="Arial"/>
      <family val="2"/>
    </font>
    <font>
      <sz val="11"/>
      <color rgb="FF24634F"/>
      <name val="Arial"/>
      <family val="2"/>
    </font>
    <font>
      <sz val="9"/>
      <name val="Arial"/>
      <family val="2"/>
    </font>
    <font>
      <b/>
      <sz val="9"/>
      <name val="Arial"/>
      <family val="2"/>
    </font>
    <font>
      <sz val="9"/>
      <color theme="0"/>
      <name val="Arial"/>
      <family val="2"/>
    </font>
    <font>
      <u/>
      <sz val="9"/>
      <name val="Arial"/>
      <family val="2"/>
    </font>
    <font>
      <sz val="10"/>
      <color theme="1"/>
      <name val="Arial"/>
      <family val="2"/>
    </font>
    <font>
      <i/>
      <sz val="9"/>
      <color theme="1"/>
      <name val="Arial"/>
      <family val="2"/>
    </font>
    <font>
      <sz val="9"/>
      <color rgb="FFA6A6A6"/>
      <name val="Arial"/>
      <family val="2"/>
    </font>
    <font>
      <sz val="9"/>
      <color theme="0" tint="-0.34998626667073579"/>
      <name val="Arial"/>
      <family val="2"/>
    </font>
    <font>
      <b/>
      <sz val="8"/>
      <color theme="0" tint="-0.499984740745262"/>
      <name val="Arial"/>
      <family val="2"/>
    </font>
    <font>
      <sz val="6"/>
      <name val="Arial"/>
      <family val="2"/>
    </font>
    <font>
      <sz val="8"/>
      <name val="Calibri"/>
      <family val="2"/>
      <scheme val="minor"/>
    </font>
    <font>
      <b/>
      <sz val="9"/>
      <color rgb="FF24634F"/>
      <name val="Calibri"/>
      <family val="2"/>
      <scheme val="minor"/>
    </font>
    <font>
      <sz val="9"/>
      <color theme="1"/>
      <name val="Calibri"/>
      <family val="2"/>
      <scheme val="minor"/>
    </font>
    <font>
      <sz val="8"/>
      <color rgb="FF000000"/>
      <name val="Calibri"/>
      <family val="2"/>
      <scheme val="minor"/>
    </font>
    <font>
      <b/>
      <sz val="9"/>
      <color theme="0"/>
      <name val="Calibri"/>
      <family val="2"/>
      <scheme val="minor"/>
    </font>
    <font>
      <b/>
      <sz val="8"/>
      <color theme="0"/>
      <name val="Calibri"/>
      <family val="2"/>
      <scheme val="minor"/>
    </font>
    <font>
      <b/>
      <sz val="8"/>
      <color rgb="FF24634F"/>
      <name val="Calibri"/>
      <family val="2"/>
      <scheme val="minor"/>
    </font>
    <font>
      <b/>
      <sz val="9"/>
      <color rgb="FF079F48"/>
      <name val="Arial"/>
      <family val="2"/>
    </font>
    <font>
      <sz val="11"/>
      <color theme="0"/>
      <name val="Calibri"/>
      <family val="2"/>
      <scheme val="minor"/>
    </font>
    <font>
      <sz val="9"/>
      <color theme="1"/>
      <name val="Calibri Light"/>
      <family val="2"/>
      <scheme val="major"/>
    </font>
    <font>
      <b/>
      <sz val="9"/>
      <name val="Calibri Light"/>
      <family val="2"/>
      <scheme val="major"/>
    </font>
    <font>
      <b/>
      <sz val="9"/>
      <name val="Calibri"/>
      <family val="2"/>
      <scheme val="minor"/>
    </font>
    <font>
      <sz val="8"/>
      <color theme="1"/>
      <name val="Calibri Light"/>
      <family val="2"/>
      <scheme val="major"/>
    </font>
    <font>
      <sz val="11"/>
      <color theme="1"/>
      <name val="Calibri Light"/>
      <family val="2"/>
      <scheme val="major"/>
    </font>
    <font>
      <sz val="9"/>
      <name val="Calibri Light"/>
      <family val="2"/>
      <scheme val="major"/>
    </font>
    <font>
      <sz val="9"/>
      <color rgb="FF000000"/>
      <name val="Calibri Light"/>
      <family val="2"/>
      <scheme val="major"/>
    </font>
    <font>
      <sz val="10"/>
      <color theme="1"/>
      <name val="Calibri Light"/>
      <family val="2"/>
      <scheme val="major"/>
    </font>
    <font>
      <sz val="10"/>
      <color theme="1"/>
      <name val="Times New Roman"/>
      <family val="1"/>
    </font>
    <font>
      <sz val="7"/>
      <color theme="1"/>
      <name val="Calibri Light"/>
      <family val="2"/>
      <scheme val="major"/>
    </font>
  </fonts>
  <fills count="11">
    <fill>
      <patternFill patternType="none"/>
    </fill>
    <fill>
      <patternFill patternType="gray125"/>
    </fill>
    <fill>
      <patternFill patternType="solid">
        <fgColor theme="0" tint="-4.9989318521683403E-2"/>
        <bgColor indexed="64"/>
      </patternFill>
    </fill>
    <fill>
      <patternFill patternType="solid">
        <fgColor rgb="FF376B54"/>
        <bgColor indexed="64"/>
      </patternFill>
    </fill>
    <fill>
      <patternFill patternType="solid">
        <fgColor rgb="FFBCD85F"/>
        <bgColor indexed="64"/>
      </patternFill>
    </fill>
    <fill>
      <patternFill patternType="solid">
        <fgColor theme="9" tint="0.79998168889431442"/>
        <bgColor indexed="64"/>
      </patternFill>
    </fill>
    <fill>
      <patternFill patternType="solid">
        <fgColor theme="0"/>
        <bgColor indexed="64"/>
      </patternFill>
    </fill>
    <fill>
      <patternFill patternType="solid">
        <fgColor rgb="FFF1F7E9"/>
        <bgColor indexed="64"/>
      </patternFill>
    </fill>
    <fill>
      <patternFill patternType="solid">
        <fgColor theme="7" tint="0.39997558519241921"/>
        <bgColor indexed="64"/>
      </patternFill>
    </fill>
    <fill>
      <patternFill patternType="solid">
        <fgColor rgb="FF079F48"/>
        <bgColor indexed="64"/>
      </patternFill>
    </fill>
    <fill>
      <patternFill patternType="solid">
        <fgColor theme="9" tint="0.39997558519241921"/>
        <bgColor indexed="65"/>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3" fillId="0" borderId="0"/>
    <xf numFmtId="168" fontId="13" fillId="0" borderId="0" applyFont="0" applyFill="0" applyBorder="0" applyAlignment="0" applyProtection="0"/>
    <xf numFmtId="0" fontId="15" fillId="0" borderId="0"/>
    <xf numFmtId="168" fontId="15" fillId="0" borderId="0" applyFont="0" applyFill="0" applyBorder="0" applyAlignment="0" applyProtection="0"/>
    <xf numFmtId="9" fontId="1" fillId="0" borderId="0" applyFont="0" applyFill="0" applyBorder="0" applyAlignment="0" applyProtection="0"/>
    <xf numFmtId="0" fontId="57" fillId="10" borderId="0" applyNumberFormat="0" applyBorder="0" applyAlignment="0" applyProtection="0"/>
  </cellStyleXfs>
  <cellXfs count="264">
    <xf numFmtId="0" fontId="0" fillId="0" borderId="0" xfId="0"/>
    <xf numFmtId="0" fontId="0" fillId="0" borderId="0" xfId="0" applyAlignment="1" applyProtection="1">
      <alignment vertical="center"/>
      <protection locked="0"/>
    </xf>
    <xf numFmtId="0" fontId="5"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8" fillId="0" borderId="0" xfId="0" applyFont="1" applyAlignment="1" applyProtection="1">
      <alignment vertical="center" wrapText="1"/>
      <protection locked="0"/>
    </xf>
    <xf numFmtId="0" fontId="8" fillId="0" borderId="0" xfId="0" applyFont="1" applyAlignment="1" applyProtection="1">
      <alignment vertical="center"/>
      <protection locked="0"/>
    </xf>
    <xf numFmtId="43" fontId="8" fillId="0" borderId="0" xfId="1" applyFont="1" applyFill="1" applyBorder="1" applyAlignment="1" applyProtection="1">
      <alignment vertical="center"/>
      <protection locked="0"/>
    </xf>
    <xf numFmtId="43" fontId="6" fillId="0" borderId="0" xfId="1" applyFont="1" applyFill="1" applyBorder="1" applyAlignment="1" applyProtection="1">
      <alignment horizontal="right" vertical="center"/>
      <protection locked="0"/>
    </xf>
    <xf numFmtId="0" fontId="6" fillId="0" borderId="0" xfId="0" applyFont="1" applyAlignment="1" applyProtection="1">
      <alignment vertical="center"/>
      <protection locked="0"/>
    </xf>
    <xf numFmtId="43" fontId="0" fillId="0" borderId="0" xfId="1" applyFont="1" applyFill="1" applyBorder="1" applyAlignment="1" applyProtection="1">
      <alignment vertical="center"/>
      <protection locked="0"/>
    </xf>
    <xf numFmtId="43" fontId="4" fillId="0" borderId="0" xfId="1" applyFont="1" applyFill="1" applyBorder="1" applyAlignment="1" applyProtection="1">
      <alignment horizontal="right" vertical="center"/>
      <protection locked="0"/>
    </xf>
    <xf numFmtId="0" fontId="4" fillId="0" borderId="0" xfId="0" applyFont="1" applyAlignment="1" applyProtection="1">
      <alignment vertical="center"/>
      <protection locked="0"/>
    </xf>
    <xf numFmtId="164" fontId="9" fillId="0" borderId="0" xfId="0" applyNumberFormat="1" applyFont="1" applyAlignment="1" applyProtection="1">
      <alignment horizontal="center" vertical="center"/>
      <protection locked="0"/>
    </xf>
    <xf numFmtId="43" fontId="4" fillId="0" borderId="0" xfId="0" applyNumberFormat="1" applyFont="1" applyAlignment="1" applyProtection="1">
      <alignment horizontal="right" vertical="center"/>
      <protection locked="0"/>
    </xf>
    <xf numFmtId="0" fontId="4" fillId="0" borderId="0" xfId="0" applyFont="1" applyAlignment="1" applyProtection="1">
      <alignment horizontal="right" vertical="center"/>
      <protection locked="0"/>
    </xf>
    <xf numFmtId="43" fontId="2" fillId="0" borderId="0" xfId="0" applyNumberFormat="1" applyFont="1" applyAlignment="1" applyProtection="1">
      <alignment horizontal="right" vertical="center"/>
      <protection locked="0"/>
    </xf>
    <xf numFmtId="0" fontId="2" fillId="0" borderId="0" xfId="0" applyFont="1" applyAlignment="1" applyProtection="1">
      <alignment vertical="center" wrapText="1"/>
      <protection locked="0"/>
    </xf>
    <xf numFmtId="43" fontId="2" fillId="0" borderId="0" xfId="1" applyFont="1" applyFill="1" applyBorder="1" applyAlignment="1" applyProtection="1">
      <alignment vertical="center" wrapText="1"/>
      <protection locked="0"/>
    </xf>
    <xf numFmtId="43" fontId="2" fillId="0" borderId="0" xfId="0" applyNumberFormat="1" applyFont="1" applyAlignment="1" applyProtection="1">
      <alignment horizontal="left" vertical="center" wrapText="1"/>
      <protection locked="0"/>
    </xf>
    <xf numFmtId="43" fontId="3" fillId="0" borderId="0" xfId="0" applyNumberFormat="1" applyFont="1" applyAlignment="1" applyProtection="1">
      <alignment horizontal="right" vertical="center"/>
      <protection locked="0"/>
    </xf>
    <xf numFmtId="0" fontId="10" fillId="0" borderId="0" xfId="0" applyFont="1"/>
    <xf numFmtId="43" fontId="4" fillId="0" borderId="0" xfId="1" applyFont="1" applyFill="1" applyBorder="1" applyAlignment="1" applyProtection="1">
      <alignment horizontal="right" vertical="center"/>
    </xf>
    <xf numFmtId="0" fontId="10" fillId="0" borderId="0" xfId="0" applyFont="1" applyProtection="1">
      <protection locked="0"/>
    </xf>
    <xf numFmtId="9" fontId="10" fillId="2" borderId="0" xfId="0" applyNumberFormat="1" applyFont="1" applyFill="1" applyAlignment="1">
      <alignment horizontal="left"/>
    </xf>
    <xf numFmtId="0" fontId="11" fillId="3" borderId="0" xfId="0" applyFont="1" applyFill="1"/>
    <xf numFmtId="0" fontId="10" fillId="6" borderId="0" xfId="0" applyFont="1" applyFill="1" applyAlignment="1">
      <alignment horizontal="left"/>
    </xf>
    <xf numFmtId="9" fontId="10" fillId="6" borderId="0" xfId="0" applyNumberFormat="1" applyFont="1" applyFill="1" applyAlignment="1">
      <alignment horizontal="left"/>
    </xf>
    <xf numFmtId="0" fontId="14" fillId="0" borderId="0" xfId="4" applyFont="1" applyAlignment="1">
      <alignment horizontal="left" vertical="center"/>
    </xf>
    <xf numFmtId="0" fontId="16" fillId="0" borderId="0" xfId="0" applyFont="1"/>
    <xf numFmtId="43" fontId="24" fillId="0" borderId="12" xfId="0" applyNumberFormat="1" applyFont="1" applyBorder="1" applyAlignment="1" applyProtection="1">
      <alignment horizontal="right" vertical="center"/>
      <protection locked="0"/>
    </xf>
    <xf numFmtId="43" fontId="22" fillId="0" borderId="1" xfId="1" applyFont="1" applyBorder="1" applyAlignment="1" applyProtection="1">
      <alignment vertical="center"/>
      <protection locked="0"/>
    </xf>
    <xf numFmtId="43" fontId="22" fillId="0" borderId="1" xfId="1" applyFont="1" applyBorder="1" applyAlignment="1" applyProtection="1">
      <alignment vertical="center"/>
    </xf>
    <xf numFmtId="43" fontId="24" fillId="0" borderId="1" xfId="0" applyNumberFormat="1" applyFont="1" applyBorder="1" applyAlignment="1" applyProtection="1">
      <alignment horizontal="right" vertical="center"/>
      <protection locked="0"/>
    </xf>
    <xf numFmtId="0" fontId="21" fillId="0" borderId="1" xfId="0" applyFont="1" applyBorder="1" applyAlignment="1" applyProtection="1">
      <alignment horizontal="left" vertical="center" wrapText="1" indent="1"/>
      <protection locked="0"/>
    </xf>
    <xf numFmtId="43" fontId="21" fillId="0" borderId="1" xfId="1" applyFont="1" applyBorder="1" applyAlignment="1" applyProtection="1">
      <alignment horizontal="right" vertical="center"/>
      <protection locked="0"/>
    </xf>
    <xf numFmtId="43" fontId="21" fillId="0" borderId="1" xfId="1" applyFont="1" applyBorder="1" applyAlignment="1" applyProtection="1">
      <alignment vertical="center"/>
      <protection locked="0"/>
    </xf>
    <xf numFmtId="43" fontId="24" fillId="0" borderId="10" xfId="0" applyNumberFormat="1" applyFont="1" applyBorder="1" applyAlignment="1" applyProtection="1">
      <alignment horizontal="right" vertical="center"/>
      <protection locked="0"/>
    </xf>
    <xf numFmtId="43" fontId="21" fillId="0" borderId="1" xfId="1" applyFont="1" applyFill="1" applyBorder="1" applyAlignment="1" applyProtection="1">
      <alignment horizontal="right" vertical="center"/>
      <protection locked="0"/>
    </xf>
    <xf numFmtId="43" fontId="20" fillId="4" borderId="1" xfId="1" applyFont="1" applyFill="1" applyBorder="1" applyAlignment="1" applyProtection="1">
      <alignment horizontal="right" vertical="center"/>
    </xf>
    <xf numFmtId="0" fontId="17" fillId="0" borderId="0" xfId="0" applyFont="1" applyProtection="1">
      <protection locked="0"/>
    </xf>
    <xf numFmtId="0" fontId="27" fillId="0" borderId="0" xfId="0" applyFont="1" applyAlignment="1" applyProtection="1">
      <alignment vertical="center"/>
      <protection locked="0"/>
    </xf>
    <xf numFmtId="0" fontId="21" fillId="0" borderId="1" xfId="0" applyFont="1" applyBorder="1" applyAlignment="1" applyProtection="1">
      <alignment horizontal="left" vertical="center" indent="1"/>
      <protection locked="0"/>
    </xf>
    <xf numFmtId="0" fontId="21" fillId="0" borderId="1" xfId="0" applyFont="1" applyBorder="1" applyAlignment="1" applyProtection="1">
      <alignment horizontal="center" vertical="center"/>
      <protection locked="0"/>
    </xf>
    <xf numFmtId="169" fontId="22" fillId="0" borderId="1" xfId="1" applyNumberFormat="1" applyFont="1" applyBorder="1" applyAlignment="1" applyProtection="1">
      <alignment horizontal="center" vertical="center"/>
      <protection locked="0"/>
    </xf>
    <xf numFmtId="43" fontId="22" fillId="0" borderId="1" xfId="1" applyFont="1" applyBorder="1" applyAlignment="1" applyProtection="1">
      <alignment horizontal="left" vertical="center"/>
      <protection locked="0"/>
    </xf>
    <xf numFmtId="0" fontId="21" fillId="2" borderId="1" xfId="0" applyFont="1" applyFill="1" applyBorder="1" applyAlignment="1" applyProtection="1">
      <alignment horizontal="center" vertical="center"/>
      <protection locked="0"/>
    </xf>
    <xf numFmtId="43" fontId="21" fillId="2" borderId="1" xfId="1" applyFont="1" applyFill="1" applyBorder="1" applyAlignment="1" applyProtection="1">
      <alignment horizontal="right" vertical="center"/>
      <protection locked="0"/>
    </xf>
    <xf numFmtId="43" fontId="21" fillId="2" borderId="1" xfId="1" applyFont="1" applyFill="1" applyBorder="1" applyAlignment="1" applyProtection="1">
      <alignment vertical="center"/>
      <protection locked="0"/>
    </xf>
    <xf numFmtId="43" fontId="24" fillId="2" borderId="1" xfId="0" applyNumberFormat="1" applyFont="1" applyFill="1" applyBorder="1" applyAlignment="1" applyProtection="1">
      <alignment horizontal="right" vertical="center"/>
      <protection locked="0"/>
    </xf>
    <xf numFmtId="43" fontId="24" fillId="2" borderId="10" xfId="0" applyNumberFormat="1" applyFont="1" applyFill="1" applyBorder="1" applyAlignment="1" applyProtection="1">
      <alignment horizontal="right" vertical="center"/>
      <protection locked="0"/>
    </xf>
    <xf numFmtId="43" fontId="21" fillId="4" borderId="1" xfId="0" applyNumberFormat="1" applyFont="1" applyFill="1" applyBorder="1" applyAlignment="1">
      <alignment vertical="center"/>
    </xf>
    <xf numFmtId="43" fontId="24" fillId="0" borderId="0" xfId="1" applyFont="1" applyFill="1" applyBorder="1" applyAlignment="1" applyProtection="1">
      <alignment horizontal="right" vertical="center"/>
    </xf>
    <xf numFmtId="0" fontId="31" fillId="0" borderId="0" xfId="0" applyFont="1"/>
    <xf numFmtId="0" fontId="35" fillId="0" borderId="0" xfId="0" applyFont="1"/>
    <xf numFmtId="0" fontId="36" fillId="0" borderId="0" xfId="0" applyFont="1"/>
    <xf numFmtId="0" fontId="17" fillId="0" borderId="8" xfId="0" applyFont="1" applyBorder="1"/>
    <xf numFmtId="43" fontId="32" fillId="0" borderId="0" xfId="1" applyFont="1" applyFill="1" applyBorder="1" applyAlignment="1" applyProtection="1">
      <alignment horizontal="right" vertical="center"/>
    </xf>
    <xf numFmtId="0" fontId="32" fillId="0" borderId="0" xfId="0" applyFont="1" applyAlignment="1">
      <alignment vertical="center"/>
    </xf>
    <xf numFmtId="0" fontId="17" fillId="0" borderId="9" xfId="0" applyFont="1" applyBorder="1"/>
    <xf numFmtId="0" fontId="32" fillId="0" borderId="9" xfId="0" applyFont="1" applyBorder="1" applyAlignment="1">
      <alignment vertical="center"/>
    </xf>
    <xf numFmtId="0" fontId="17" fillId="0" borderId="0" xfId="0" applyFont="1"/>
    <xf numFmtId="43" fontId="21" fillId="0" borderId="1" xfId="1" applyFont="1" applyFill="1" applyBorder="1" applyAlignment="1" applyProtection="1">
      <alignment vertical="center" wrapText="1"/>
    </xf>
    <xf numFmtId="43" fontId="20" fillId="4" borderId="1" xfId="1" applyFont="1" applyFill="1" applyBorder="1" applyAlignment="1" applyProtection="1">
      <alignment vertical="center" wrapText="1"/>
    </xf>
    <xf numFmtId="0" fontId="37" fillId="6" borderId="0" xfId="0" applyFont="1" applyFill="1"/>
    <xf numFmtId="0" fontId="37" fillId="6" borderId="0" xfId="0" applyFont="1" applyFill="1" applyAlignment="1">
      <alignment horizontal="left" vertical="top"/>
    </xf>
    <xf numFmtId="0" fontId="26" fillId="0" borderId="0" xfId="0" applyFont="1"/>
    <xf numFmtId="0" fontId="38" fillId="0" borderId="0" xfId="0" applyFont="1"/>
    <xf numFmtId="0" fontId="39" fillId="6" borderId="0" xfId="0" applyFont="1" applyFill="1" applyAlignment="1">
      <alignment horizontal="left"/>
    </xf>
    <xf numFmtId="0" fontId="39" fillId="6" borderId="0" xfId="0" applyFont="1" applyFill="1" applyAlignment="1">
      <alignment vertical="top"/>
    </xf>
    <xf numFmtId="0" fontId="39" fillId="6" borderId="0" xfId="0" applyFont="1" applyFill="1"/>
    <xf numFmtId="0" fontId="39" fillId="0" borderId="0" xfId="4" applyFont="1" applyAlignment="1">
      <alignment horizontal="left" vertical="center"/>
    </xf>
    <xf numFmtId="0" fontId="41" fillId="0" borderId="0" xfId="0" applyFont="1"/>
    <xf numFmtId="0" fontId="40" fillId="0" borderId="0" xfId="0" applyFont="1" applyAlignment="1">
      <alignment horizontal="left" vertical="center" indent="3"/>
    </xf>
    <xf numFmtId="0" fontId="39" fillId="6" borderId="0" xfId="0" applyFont="1" applyFill="1" applyAlignment="1">
      <alignment horizontal="left" indent="2"/>
    </xf>
    <xf numFmtId="0" fontId="39" fillId="0" borderId="0" xfId="4" applyFont="1" applyAlignment="1">
      <alignment horizontal="left" vertical="center" indent="2"/>
    </xf>
    <xf numFmtId="0" fontId="43" fillId="6" borderId="0" xfId="0" applyFont="1" applyFill="1" applyAlignment="1">
      <alignment horizontal="left" indent="1"/>
    </xf>
    <xf numFmtId="0" fontId="43" fillId="2" borderId="0" xfId="0" applyFont="1" applyFill="1" applyAlignment="1">
      <alignment horizontal="left" indent="1"/>
    </xf>
    <xf numFmtId="0" fontId="43" fillId="5" borderId="0" xfId="0" applyFont="1" applyFill="1" applyAlignment="1">
      <alignment horizontal="left" indent="1"/>
    </xf>
    <xf numFmtId="39" fontId="45" fillId="0" borderId="1" xfId="2" applyNumberFormat="1" applyFont="1" applyFill="1" applyBorder="1" applyAlignment="1">
      <alignment horizontal="right" vertical="center" wrapText="1"/>
    </xf>
    <xf numFmtId="39" fontId="39" fillId="0" borderId="1" xfId="2" applyNumberFormat="1" applyFont="1" applyFill="1" applyBorder="1" applyAlignment="1">
      <alignment horizontal="right" vertical="center" wrapText="1"/>
    </xf>
    <xf numFmtId="44" fontId="39" fillId="4" borderId="0" xfId="2" applyFont="1" applyFill="1" applyBorder="1" applyAlignment="1">
      <alignment horizontal="right" vertical="center" wrapText="1"/>
    </xf>
    <xf numFmtId="0" fontId="40" fillId="0" borderId="2" xfId="0" applyFont="1" applyBorder="1" applyAlignment="1">
      <alignment horizontal="center" vertical="center" wrapText="1"/>
    </xf>
    <xf numFmtId="0" fontId="40" fillId="0" borderId="0" xfId="0" applyFont="1" applyAlignment="1">
      <alignment horizontal="center" vertical="center" wrapText="1"/>
    </xf>
    <xf numFmtId="44" fontId="39" fillId="0" borderId="0" xfId="2" applyFont="1" applyFill="1" applyBorder="1" applyAlignment="1">
      <alignment horizontal="right" vertical="center" wrapText="1"/>
    </xf>
    <xf numFmtId="165" fontId="39" fillId="0" borderId="0" xfId="0" applyNumberFormat="1" applyFont="1" applyAlignment="1">
      <alignment horizontal="center" vertical="center"/>
    </xf>
    <xf numFmtId="165" fontId="39" fillId="0" borderId="5" xfId="0" applyNumberFormat="1" applyFont="1" applyBorder="1" applyAlignment="1">
      <alignment horizontal="center" vertical="center"/>
    </xf>
    <xf numFmtId="39" fontId="46" fillId="0" borderId="1" xfId="2" applyNumberFormat="1" applyFont="1" applyFill="1" applyBorder="1" applyAlignment="1">
      <alignment horizontal="right" vertical="center" wrapText="1"/>
    </xf>
    <xf numFmtId="39" fontId="39" fillId="0" borderId="3" xfId="2" applyNumberFormat="1" applyFont="1" applyFill="1" applyBorder="1" applyAlignment="1">
      <alignment horizontal="right" vertical="center" wrapText="1"/>
    </xf>
    <xf numFmtId="44" fontId="39" fillId="4" borderId="8" xfId="2" applyFont="1" applyFill="1" applyBorder="1" applyAlignment="1">
      <alignment horizontal="right" vertical="center" wrapText="1"/>
    </xf>
    <xf numFmtId="0" fontId="27" fillId="0" borderId="0" xfId="0" applyFont="1"/>
    <xf numFmtId="164" fontId="36" fillId="0" borderId="0" xfId="0" applyNumberFormat="1" applyFont="1" applyAlignment="1">
      <alignment horizontal="right"/>
    </xf>
    <xf numFmtId="43" fontId="7" fillId="0" borderId="0" xfId="1" applyFont="1" applyFill="1" applyBorder="1" applyAlignment="1" applyProtection="1">
      <alignment horizontal="center" vertical="center"/>
      <protection locked="0"/>
    </xf>
    <xf numFmtId="4" fontId="20" fillId="2" borderId="11" xfId="8" applyNumberFormat="1" applyFont="1" applyFill="1" applyBorder="1" applyAlignment="1" applyProtection="1">
      <alignment horizontal="center" vertical="top"/>
    </xf>
    <xf numFmtId="43" fontId="48" fillId="2" borderId="11" xfId="1" applyFont="1" applyFill="1" applyBorder="1" applyAlignment="1" applyProtection="1">
      <alignment horizontal="center" vertical="top" wrapText="1"/>
    </xf>
    <xf numFmtId="0" fontId="22" fillId="0" borderId="1" xfId="0" applyFont="1" applyBorder="1" applyAlignment="1" applyProtection="1">
      <alignment horizontal="left" vertical="center" wrapText="1" indent="1"/>
      <protection locked="0"/>
    </xf>
    <xf numFmtId="10" fontId="20" fillId="2" borderId="12" xfId="8" applyNumberFormat="1" applyFont="1" applyFill="1" applyBorder="1" applyAlignment="1" applyProtection="1">
      <alignment horizontal="center" vertical="top"/>
    </xf>
    <xf numFmtId="43" fontId="24" fillId="0" borderId="13" xfId="0" applyNumberFormat="1" applyFont="1" applyBorder="1" applyAlignment="1" applyProtection="1">
      <alignment horizontal="right" vertical="center"/>
      <protection locked="0"/>
    </xf>
    <xf numFmtId="43" fontId="24" fillId="0" borderId="6" xfId="0" applyNumberFormat="1" applyFont="1" applyBorder="1" applyAlignment="1" applyProtection="1">
      <alignment horizontal="right" vertical="center"/>
      <protection locked="0"/>
    </xf>
    <xf numFmtId="43" fontId="24" fillId="2" borderId="6" xfId="0" applyNumberFormat="1" applyFont="1" applyFill="1" applyBorder="1" applyAlignment="1" applyProtection="1">
      <alignment horizontal="right" vertical="center"/>
      <protection locked="0"/>
    </xf>
    <xf numFmtId="0" fontId="0" fillId="0" borderId="17" xfId="0" applyBorder="1" applyAlignment="1" applyProtection="1">
      <alignment horizontal="center" vertical="center"/>
      <protection locked="0"/>
    </xf>
    <xf numFmtId="0" fontId="39" fillId="6" borderId="0" xfId="0" applyFont="1" applyFill="1" applyAlignment="1">
      <alignment horizontal="left" vertical="top"/>
    </xf>
    <xf numFmtId="43" fontId="33" fillId="0" borderId="0" xfId="0" applyNumberFormat="1" applyFont="1" applyAlignment="1">
      <alignment horizontal="right" vertical="center"/>
    </xf>
    <xf numFmtId="0" fontId="31"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46" fillId="0" borderId="1" xfId="0" applyFont="1" applyBorder="1" applyAlignment="1">
      <alignment horizontal="left" vertical="center" wrapText="1"/>
    </xf>
    <xf numFmtId="0" fontId="39" fillId="0" borderId="1" xfId="0" applyFont="1" applyBorder="1" applyAlignment="1">
      <alignment horizontal="left" vertical="center" wrapText="1"/>
    </xf>
    <xf numFmtId="0" fontId="45" fillId="0" borderId="1" xfId="0" applyFont="1" applyBorder="1" applyAlignment="1">
      <alignment horizontal="left" vertical="center" wrapText="1"/>
    </xf>
    <xf numFmtId="0" fontId="39" fillId="0" borderId="3" xfId="0" applyFont="1" applyBorder="1" applyAlignment="1">
      <alignment horizontal="left" vertical="center" wrapText="1"/>
    </xf>
    <xf numFmtId="0" fontId="50" fillId="0" borderId="0" xfId="0" applyFont="1" applyAlignment="1" applyProtection="1">
      <alignment vertical="center"/>
      <protection locked="0"/>
    </xf>
    <xf numFmtId="0" fontId="51" fillId="0" borderId="0" xfId="0" applyFont="1" applyProtection="1">
      <protection locked="0"/>
    </xf>
    <xf numFmtId="43" fontId="52" fillId="4" borderId="1" xfId="0" applyNumberFormat="1" applyFont="1" applyFill="1" applyBorder="1" applyAlignment="1" applyProtection="1">
      <alignment horizontal="right" vertical="center"/>
      <protection locked="0"/>
    </xf>
    <xf numFmtId="43" fontId="52" fillId="8" borderId="18" xfId="0" applyNumberFormat="1" applyFont="1" applyFill="1" applyBorder="1" applyAlignment="1" applyProtection="1">
      <alignment horizontal="right" vertical="center"/>
      <protection locked="0"/>
    </xf>
    <xf numFmtId="43" fontId="52" fillId="0" borderId="12" xfId="0" applyNumberFormat="1" applyFont="1" applyBorder="1" applyAlignment="1" applyProtection="1">
      <alignment horizontal="right" vertical="center"/>
      <protection locked="0"/>
    </xf>
    <xf numFmtId="43" fontId="52" fillId="0" borderId="1" xfId="0" applyNumberFormat="1" applyFont="1" applyBorder="1" applyAlignment="1" applyProtection="1">
      <alignment horizontal="right" vertical="center"/>
      <protection locked="0"/>
    </xf>
    <xf numFmtId="0" fontId="55" fillId="7" borderId="13" xfId="0" applyFont="1" applyFill="1" applyBorder="1" applyAlignment="1" applyProtection="1">
      <alignment horizontal="center" vertical="center" wrapText="1"/>
      <protection locked="0"/>
    </xf>
    <xf numFmtId="0" fontId="55" fillId="7" borderId="14"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wrapText="1" indent="1"/>
      <protection locked="0"/>
    </xf>
    <xf numFmtId="0" fontId="55" fillId="7" borderId="1" xfId="0" applyFont="1" applyFill="1" applyBorder="1" applyAlignment="1" applyProtection="1">
      <alignment horizontal="center" vertical="center" wrapText="1"/>
      <protection locked="0"/>
    </xf>
    <xf numFmtId="43" fontId="52" fillId="0" borderId="10" xfId="0" applyNumberFormat="1" applyFont="1" applyBorder="1" applyAlignment="1" applyProtection="1">
      <alignment horizontal="right" vertical="center"/>
      <protection locked="0"/>
    </xf>
    <xf numFmtId="0" fontId="0" fillId="0" borderId="1" xfId="0" applyBorder="1"/>
    <xf numFmtId="43" fontId="52" fillId="4" borderId="18" xfId="0" applyNumberFormat="1" applyFont="1" applyFill="1" applyBorder="1" applyAlignment="1" applyProtection="1">
      <alignment horizontal="right" vertical="center"/>
      <protection locked="0"/>
    </xf>
    <xf numFmtId="0" fontId="23" fillId="9" borderId="1" xfId="0" applyFont="1" applyFill="1" applyBorder="1" applyAlignment="1" applyProtection="1">
      <alignment horizontal="center" vertical="center" wrapText="1"/>
      <protection locked="0"/>
    </xf>
    <xf numFmtId="0" fontId="43" fillId="9" borderId="0" xfId="0" applyFont="1" applyFill="1" applyAlignment="1">
      <alignment horizontal="center"/>
    </xf>
    <xf numFmtId="0" fontId="18" fillId="9" borderId="1"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56" fillId="0" borderId="0" xfId="0" applyFont="1"/>
    <xf numFmtId="0" fontId="28" fillId="6" borderId="0" xfId="3" applyFont="1" applyFill="1" applyBorder="1" applyAlignment="1">
      <alignment vertical="center"/>
    </xf>
    <xf numFmtId="0" fontId="39" fillId="6" borderId="0" xfId="0" applyFont="1" applyFill="1" applyAlignment="1">
      <alignment horizontal="left" vertical="top" wrapText="1"/>
    </xf>
    <xf numFmtId="0" fontId="39" fillId="6" borderId="0" xfId="0" applyFont="1" applyFill="1" applyAlignment="1">
      <alignment vertical="top" wrapText="1"/>
    </xf>
    <xf numFmtId="0" fontId="39" fillId="6" borderId="0" xfId="0" applyFont="1" applyFill="1" applyAlignment="1">
      <alignment vertical="center"/>
    </xf>
    <xf numFmtId="0" fontId="37" fillId="6" borderId="0" xfId="0" applyFont="1" applyFill="1" applyAlignment="1">
      <alignment vertical="center"/>
    </xf>
    <xf numFmtId="0" fontId="56" fillId="6" borderId="0" xfId="0" applyFont="1" applyFill="1"/>
    <xf numFmtId="0" fontId="39" fillId="6" borderId="0" xfId="0" applyFont="1" applyFill="1" applyAlignment="1">
      <alignment vertical="center" wrapText="1"/>
    </xf>
    <xf numFmtId="0" fontId="21" fillId="0" borderId="12" xfId="0" applyFont="1" applyBorder="1" applyAlignment="1" applyProtection="1">
      <alignment horizontal="left" vertical="center" wrapText="1" indent="1"/>
      <protection locked="0"/>
    </xf>
    <xf numFmtId="0" fontId="21" fillId="0" borderId="12" xfId="0" applyFont="1" applyBorder="1" applyAlignment="1" applyProtection="1">
      <alignment horizontal="left" vertical="center" indent="1"/>
      <protection locked="0"/>
    </xf>
    <xf numFmtId="0" fontId="21" fillId="0" borderId="12" xfId="0" applyFont="1" applyBorder="1" applyAlignment="1" applyProtection="1">
      <alignment horizontal="center" vertical="center"/>
      <protection locked="0"/>
    </xf>
    <xf numFmtId="43" fontId="21" fillId="0" borderId="12" xfId="1" applyFont="1" applyBorder="1" applyAlignment="1" applyProtection="1">
      <alignment vertical="center"/>
      <protection locked="0"/>
    </xf>
    <xf numFmtId="43" fontId="21" fillId="0" borderId="12" xfId="1" applyFont="1" applyBorder="1" applyAlignment="1" applyProtection="1">
      <alignment vertical="center"/>
    </xf>
    <xf numFmtId="43" fontId="21" fillId="0" borderId="1" xfId="1" applyFont="1" applyBorder="1" applyAlignment="1" applyProtection="1">
      <alignment vertical="center"/>
    </xf>
    <xf numFmtId="43" fontId="21" fillId="2" borderId="1" xfId="1" applyFont="1" applyFill="1" applyBorder="1" applyAlignment="1" applyProtection="1">
      <alignment vertical="center"/>
    </xf>
    <xf numFmtId="43" fontId="21" fillId="0" borderId="1" xfId="1" applyFont="1" applyFill="1" applyBorder="1" applyAlignment="1" applyProtection="1">
      <alignment vertical="center"/>
    </xf>
    <xf numFmtId="0" fontId="59" fillId="7" borderId="1" xfId="0" applyFont="1" applyFill="1" applyBorder="1" applyAlignment="1" applyProtection="1">
      <alignment horizontal="left" vertical="center" wrapText="1"/>
      <protection locked="0"/>
    </xf>
    <xf numFmtId="0" fontId="59" fillId="7" borderId="1" xfId="0" applyFont="1" applyFill="1" applyBorder="1" applyAlignment="1" applyProtection="1">
      <alignment horizontal="left" vertical="top" wrapText="1"/>
      <protection locked="0"/>
    </xf>
    <xf numFmtId="0" fontId="60" fillId="0" borderId="12" xfId="0" applyFont="1" applyBorder="1" applyAlignment="1" applyProtection="1">
      <alignment horizontal="left" vertical="center" wrapText="1" indent="1"/>
      <protection locked="0"/>
    </xf>
    <xf numFmtId="0" fontId="60" fillId="0" borderId="1" xfId="0" applyFont="1" applyBorder="1" applyAlignment="1" applyProtection="1">
      <alignment horizontal="left" vertical="center" wrapText="1" indent="1"/>
      <protection locked="0"/>
    </xf>
    <xf numFmtId="0" fontId="59" fillId="5" borderId="1" xfId="0" applyFont="1" applyFill="1" applyBorder="1" applyAlignment="1">
      <alignment horizontal="left" vertical="center" wrapText="1"/>
    </xf>
    <xf numFmtId="0" fontId="59" fillId="5" borderId="1" xfId="0" applyFont="1" applyFill="1" applyBorder="1" applyAlignment="1">
      <alignment horizontal="left" wrapText="1"/>
    </xf>
    <xf numFmtId="4" fontId="21" fillId="0" borderId="1" xfId="1" applyNumberFormat="1" applyFont="1" applyBorder="1" applyAlignment="1" applyProtection="1">
      <alignment vertical="center"/>
    </xf>
    <xf numFmtId="0" fontId="62" fillId="0" borderId="0" xfId="0" applyFont="1"/>
    <xf numFmtId="0" fontId="63" fillId="6" borderId="12" xfId="0" applyFont="1" applyFill="1" applyBorder="1" applyAlignment="1" applyProtection="1">
      <alignment horizontal="left" vertical="center" wrapText="1"/>
      <protection locked="0"/>
    </xf>
    <xf numFmtId="0" fontId="63" fillId="6" borderId="6" xfId="0" applyFont="1" applyFill="1" applyBorder="1" applyAlignment="1">
      <alignment wrapText="1"/>
    </xf>
    <xf numFmtId="0" fontId="58" fillId="0" borderId="1" xfId="0" applyFont="1" applyBorder="1"/>
    <xf numFmtId="0" fontId="64" fillId="0" borderId="1" xfId="0" applyFont="1" applyBorder="1" applyAlignment="1" applyProtection="1">
      <alignment horizontal="left" vertical="center" wrapText="1"/>
      <protection locked="0"/>
    </xf>
    <xf numFmtId="0" fontId="58" fillId="0" borderId="6" xfId="0" applyFont="1" applyBorder="1"/>
    <xf numFmtId="0" fontId="58" fillId="0" borderId="6" xfId="0" applyFont="1" applyBorder="1" applyAlignment="1">
      <alignment wrapText="1"/>
    </xf>
    <xf numFmtId="0" fontId="58" fillId="0" borderId="0" xfId="0" applyFont="1"/>
    <xf numFmtId="0" fontId="64" fillId="0" borderId="0" xfId="0" applyFont="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5" fillId="0" borderId="0" xfId="0" applyFont="1"/>
    <xf numFmtId="0" fontId="16" fillId="9" borderId="0" xfId="0" applyFont="1" applyFill="1"/>
    <xf numFmtId="0" fontId="23" fillId="9" borderId="0" xfId="0" applyFont="1" applyFill="1" applyAlignment="1">
      <alignment vertical="center"/>
    </xf>
    <xf numFmtId="0" fontId="39" fillId="6" borderId="1" xfId="0" applyFont="1" applyFill="1" applyBorder="1" applyAlignment="1">
      <alignment horizontal="left" vertical="center" wrapText="1"/>
    </xf>
    <xf numFmtId="0" fontId="66" fillId="0" borderId="0" xfId="0" applyFont="1"/>
    <xf numFmtId="0" fontId="65" fillId="0" borderId="0" xfId="0" applyFont="1"/>
    <xf numFmtId="43" fontId="52" fillId="0" borderId="11" xfId="0" applyNumberFormat="1" applyFont="1" applyBorder="1" applyAlignment="1" applyProtection="1">
      <alignment horizontal="right" vertical="center"/>
      <protection locked="0"/>
    </xf>
    <xf numFmtId="43" fontId="52" fillId="0" borderId="3" xfId="0" applyNumberFormat="1" applyFont="1" applyBorder="1" applyAlignment="1" applyProtection="1">
      <alignment horizontal="right" vertical="center"/>
      <protection locked="0"/>
    </xf>
    <xf numFmtId="43" fontId="57" fillId="10" borderId="12" xfId="9" applyNumberFormat="1" applyBorder="1" applyAlignment="1" applyProtection="1">
      <alignment horizontal="right" vertical="center"/>
      <protection locked="0"/>
    </xf>
    <xf numFmtId="43" fontId="57" fillId="10" borderId="1" xfId="9" applyNumberFormat="1" applyBorder="1" applyAlignment="1" applyProtection="1">
      <alignment horizontal="right" vertical="center"/>
      <protection locked="0"/>
    </xf>
    <xf numFmtId="43" fontId="57" fillId="10" borderId="10" xfId="9" applyNumberFormat="1" applyBorder="1" applyAlignment="1" applyProtection="1">
      <alignment horizontal="right" vertical="center"/>
      <protection locked="0"/>
    </xf>
    <xf numFmtId="0" fontId="57" fillId="10" borderId="1" xfId="9" applyBorder="1"/>
    <xf numFmtId="0" fontId="21" fillId="6" borderId="1" xfId="0" applyFont="1" applyFill="1" applyBorder="1" applyAlignment="1" applyProtection="1">
      <alignment horizontal="left" vertical="center" wrapText="1" indent="1"/>
      <protection locked="0"/>
    </xf>
    <xf numFmtId="0" fontId="39" fillId="6" borderId="0" xfId="0" applyFont="1" applyFill="1" applyAlignment="1">
      <alignment horizontal="left" vertical="top" wrapText="1"/>
    </xf>
    <xf numFmtId="0" fontId="39" fillId="2" borderId="0" xfId="0" applyFont="1" applyFill="1" applyAlignment="1">
      <alignment horizontal="center" vertical="center"/>
    </xf>
    <xf numFmtId="0" fontId="17" fillId="0" borderId="0" xfId="0" applyFont="1" applyAlignment="1">
      <alignment horizontal="left" vertical="center" wrapText="1"/>
    </xf>
    <xf numFmtId="49" fontId="17" fillId="0" borderId="0" xfId="0" applyNumberFormat="1" applyFont="1" applyAlignment="1">
      <alignment horizontal="left" vertical="center" wrapText="1" indent="3"/>
    </xf>
    <xf numFmtId="0" fontId="39" fillId="6" borderId="0" xfId="0" applyFont="1" applyFill="1" applyAlignment="1">
      <alignment horizontal="left" vertical="center" wrapText="1"/>
    </xf>
    <xf numFmtId="0" fontId="44" fillId="0" borderId="0" xfId="0" applyFont="1" applyAlignment="1">
      <alignment horizontal="left" vertical="center" wrapText="1" indent="1"/>
    </xf>
    <xf numFmtId="43" fontId="21" fillId="2" borderId="3" xfId="1" applyFont="1" applyFill="1" applyBorder="1" applyAlignment="1" applyProtection="1">
      <alignment horizontal="center" wrapText="1"/>
    </xf>
    <xf numFmtId="43" fontId="21" fillId="2" borderId="11" xfId="1" applyFont="1" applyFill="1" applyBorder="1" applyAlignment="1" applyProtection="1">
      <alignment horizontal="center" wrapText="1"/>
    </xf>
    <xf numFmtId="0" fontId="2" fillId="0" borderId="0" xfId="0" applyFont="1" applyAlignment="1" applyProtection="1">
      <alignment horizontal="left" vertical="center" wrapText="1"/>
      <protection locked="0"/>
    </xf>
    <xf numFmtId="0" fontId="21" fillId="2" borderId="1" xfId="0" applyFont="1" applyFill="1" applyBorder="1" applyAlignment="1" applyProtection="1">
      <alignment horizontal="left" vertical="center" wrapText="1" indent="1"/>
      <protection locked="0"/>
    </xf>
    <xf numFmtId="43" fontId="21" fillId="2" borderId="1" xfId="1" applyFont="1" applyFill="1" applyBorder="1" applyAlignment="1" applyProtection="1">
      <alignment horizontal="center" vertical="center"/>
    </xf>
    <xf numFmtId="0" fontId="18" fillId="9" borderId="1" xfId="0" applyFont="1" applyFill="1" applyBorder="1" applyAlignment="1">
      <alignment horizontal="center" vertical="center" wrapText="1"/>
    </xf>
    <xf numFmtId="0" fontId="21" fillId="2" borderId="6" xfId="0" applyFont="1" applyFill="1" applyBorder="1" applyAlignment="1">
      <alignment horizontal="left" vertical="center" wrapText="1" indent="1"/>
    </xf>
    <xf numFmtId="0" fontId="21" fillId="2" borderId="10" xfId="0" applyFont="1" applyFill="1" applyBorder="1" applyAlignment="1">
      <alignment horizontal="left" vertical="center" wrapText="1" indent="1"/>
    </xf>
    <xf numFmtId="0" fontId="31" fillId="0" borderId="0" xfId="0" applyFont="1" applyAlignment="1">
      <alignment horizontal="left" vertical="center" wrapText="1"/>
    </xf>
    <xf numFmtId="43" fontId="21" fillId="0" borderId="1" xfId="1" applyFont="1" applyFill="1" applyBorder="1" applyAlignment="1" applyProtection="1">
      <alignment horizontal="center" vertical="center"/>
    </xf>
    <xf numFmtId="0" fontId="25" fillId="0" borderId="1" xfId="0" applyFont="1" applyBorder="1" applyAlignment="1" applyProtection="1">
      <alignment horizontal="left" vertical="center" wrapText="1" indent="1"/>
      <protection locked="0"/>
    </xf>
    <xf numFmtId="0" fontId="20" fillId="7" borderId="1" xfId="0" applyFont="1" applyFill="1" applyBorder="1" applyAlignment="1">
      <alignment horizontal="left" vertical="center" wrapText="1" indent="1"/>
    </xf>
    <xf numFmtId="0" fontId="20" fillId="4" borderId="6" xfId="0" applyFont="1" applyFill="1" applyBorder="1" applyAlignment="1">
      <alignment horizontal="left" vertical="center" wrapText="1" indent="1"/>
    </xf>
    <xf numFmtId="0" fontId="20" fillId="4" borderId="10" xfId="0" applyFont="1" applyFill="1" applyBorder="1" applyAlignment="1">
      <alignment horizontal="left" vertical="center" wrapText="1" indent="1"/>
    </xf>
    <xf numFmtId="0" fontId="20" fillId="4" borderId="7" xfId="0" applyFont="1" applyFill="1" applyBorder="1" applyAlignment="1">
      <alignment horizontal="left" vertical="center" wrapText="1" indent="1"/>
    </xf>
    <xf numFmtId="166" fontId="33" fillId="4" borderId="0" xfId="0" applyNumberFormat="1" applyFont="1" applyFill="1" applyAlignment="1">
      <alignment horizontal="right" vertical="center"/>
    </xf>
    <xf numFmtId="0" fontId="23" fillId="9" borderId="0" xfId="0" applyFont="1" applyFill="1" applyAlignment="1">
      <alignment horizontal="center" vertical="center" wrapText="1"/>
    </xf>
    <xf numFmtId="0" fontId="23" fillId="9" borderId="8" xfId="0" applyFont="1" applyFill="1" applyBorder="1" applyAlignment="1">
      <alignment horizontal="center" vertical="center" wrapText="1"/>
    </xf>
    <xf numFmtId="43" fontId="21" fillId="0" borderId="1" xfId="1" applyFont="1" applyBorder="1" applyAlignment="1" applyProtection="1">
      <alignment horizontal="center" vertical="center"/>
    </xf>
    <xf numFmtId="0" fontId="21" fillId="0" borderId="12"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center" wrapText="1" indent="1"/>
      <protection locked="0"/>
    </xf>
    <xf numFmtId="43" fontId="21" fillId="6" borderId="12" xfId="1" applyFont="1" applyFill="1" applyBorder="1" applyAlignment="1" applyProtection="1">
      <alignment horizontal="center" vertical="center"/>
    </xf>
    <xf numFmtId="43" fontId="21" fillId="6" borderId="1" xfId="1" applyFont="1" applyFill="1" applyBorder="1" applyAlignment="1" applyProtection="1">
      <alignment horizontal="center" vertical="center"/>
    </xf>
    <xf numFmtId="0" fontId="25" fillId="2" borderId="1" xfId="0" applyFont="1" applyFill="1" applyBorder="1" applyAlignment="1" applyProtection="1">
      <alignment horizontal="left" vertical="center" wrapText="1" indent="1"/>
      <protection locked="0"/>
    </xf>
    <xf numFmtId="0" fontId="23" fillId="9" borderId="15"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30" fillId="7" borderId="12" xfId="0" applyFont="1" applyFill="1" applyBorder="1" applyAlignment="1" applyProtection="1">
      <alignment horizontal="left" vertical="center" wrapText="1" indent="1"/>
      <protection locked="0"/>
    </xf>
    <xf numFmtId="0" fontId="30" fillId="7" borderId="1" xfId="0" applyFont="1" applyFill="1" applyBorder="1" applyAlignment="1" applyProtection="1">
      <alignment horizontal="left" vertical="center" wrapText="1" indent="1"/>
      <protection locked="0"/>
    </xf>
    <xf numFmtId="43" fontId="33" fillId="0" borderId="0" xfId="0" applyNumberFormat="1" applyFont="1" applyAlignment="1">
      <alignment horizontal="right" vertical="center"/>
    </xf>
    <xf numFmtId="43" fontId="31" fillId="0" borderId="0" xfId="0" applyNumberFormat="1" applyFont="1" applyAlignment="1">
      <alignment horizontal="right"/>
    </xf>
    <xf numFmtId="43" fontId="31" fillId="0" borderId="0" xfId="0" applyNumberFormat="1" applyFont="1" applyAlignment="1">
      <alignment horizontal="center"/>
    </xf>
    <xf numFmtId="0" fontId="31" fillId="0" borderId="0" xfId="0" applyFont="1" applyAlignment="1">
      <alignment horizontal="center"/>
    </xf>
    <xf numFmtId="9" fontId="36" fillId="0" borderId="0" xfId="8" applyFont="1" applyFill="1" applyBorder="1" applyAlignment="1" applyProtection="1">
      <alignment horizontal="right"/>
    </xf>
    <xf numFmtId="0" fontId="31" fillId="0" borderId="0" xfId="0" applyFont="1" applyAlignment="1">
      <alignment horizontal="left"/>
    </xf>
    <xf numFmtId="0" fontId="31" fillId="4" borderId="0" xfId="0" applyFont="1" applyFill="1" applyAlignment="1">
      <alignment horizontal="left" vertical="center" wrapText="1"/>
    </xf>
    <xf numFmtId="43" fontId="21" fillId="0" borderId="12" xfId="1" applyFont="1" applyBorder="1" applyAlignment="1" applyProtection="1">
      <alignment horizontal="center" vertical="center"/>
    </xf>
    <xf numFmtId="0" fontId="47" fillId="0" borderId="8" xfId="0" applyFont="1" applyBorder="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39" fillId="0" borderId="3" xfId="0" applyFont="1" applyBorder="1" applyAlignment="1">
      <alignment horizontal="left" vertical="center" wrapText="1"/>
    </xf>
    <xf numFmtId="165" fontId="39" fillId="0" borderId="3" xfId="0" applyNumberFormat="1" applyFont="1" applyBorder="1" applyAlignment="1">
      <alignment horizontal="left" vertical="center"/>
    </xf>
    <xf numFmtId="165" fontId="39" fillId="0" borderId="3" xfId="0" applyNumberFormat="1" applyFont="1" applyBorder="1" applyAlignment="1">
      <alignment horizontal="center" vertical="center"/>
    </xf>
    <xf numFmtId="167" fontId="39" fillId="0" borderId="3" xfId="0" applyNumberFormat="1" applyFont="1" applyBorder="1" applyAlignment="1">
      <alignment horizontal="center" vertical="center"/>
    </xf>
    <xf numFmtId="0" fontId="46" fillId="0" borderId="1" xfId="0" applyFont="1" applyBorder="1" applyAlignment="1">
      <alignment horizontal="left" vertical="center" wrapText="1"/>
    </xf>
    <xf numFmtId="165" fontId="46" fillId="0" borderId="1" xfId="0" applyNumberFormat="1" applyFont="1" applyBorder="1" applyAlignment="1">
      <alignment horizontal="left" vertical="center"/>
    </xf>
    <xf numFmtId="165" fontId="46" fillId="0" borderId="1" xfId="0" applyNumberFormat="1" applyFont="1" applyBorder="1" applyAlignment="1">
      <alignment horizontal="center" vertical="center"/>
    </xf>
    <xf numFmtId="167" fontId="39" fillId="0" borderId="1" xfId="0" applyNumberFormat="1" applyFont="1" applyBorder="1" applyAlignment="1">
      <alignment horizontal="center" vertical="center"/>
    </xf>
    <xf numFmtId="0" fontId="39" fillId="0" borderId="1" xfId="0" applyFont="1" applyBorder="1" applyAlignment="1">
      <alignment horizontal="left" vertical="center" wrapText="1"/>
    </xf>
    <xf numFmtId="165" fontId="39" fillId="0" borderId="1" xfId="0" applyNumberFormat="1" applyFont="1" applyBorder="1" applyAlignment="1">
      <alignment horizontal="left" vertical="center"/>
    </xf>
    <xf numFmtId="165" fontId="39" fillId="0" borderId="1" xfId="0" applyNumberFormat="1" applyFont="1" applyBorder="1" applyAlignment="1">
      <alignment horizontal="center" vertical="center"/>
    </xf>
    <xf numFmtId="0" fontId="45" fillId="0" borderId="1" xfId="0" applyFont="1" applyBorder="1" applyAlignment="1">
      <alignment horizontal="left" vertical="center" wrapText="1"/>
    </xf>
    <xf numFmtId="165" fontId="45" fillId="0" borderId="1" xfId="0" applyNumberFormat="1" applyFont="1" applyBorder="1" applyAlignment="1">
      <alignment horizontal="left" vertical="center"/>
    </xf>
    <xf numFmtId="165" fontId="45" fillId="0" borderId="1" xfId="0" applyNumberFormat="1" applyFont="1" applyBorder="1" applyAlignment="1">
      <alignment horizontal="center" vertical="center"/>
    </xf>
    <xf numFmtId="0" fontId="40" fillId="4" borderId="13" xfId="0" applyFont="1" applyFill="1" applyBorder="1" applyAlignment="1">
      <alignment horizontal="center" vertical="center" wrapText="1"/>
    </xf>
    <xf numFmtId="0" fontId="40" fillId="4" borderId="8" xfId="0" applyFont="1" applyFill="1" applyBorder="1" applyAlignment="1">
      <alignment horizontal="center" vertical="center" wrapText="1"/>
    </xf>
    <xf numFmtId="165" fontId="39" fillId="4" borderId="8" xfId="0" applyNumberFormat="1" applyFont="1" applyFill="1" applyBorder="1" applyAlignment="1">
      <alignment horizontal="center" vertical="center"/>
    </xf>
    <xf numFmtId="165" fontId="39" fillId="4" borderId="14" xfId="0" applyNumberFormat="1" applyFont="1" applyFill="1" applyBorder="1" applyAlignment="1">
      <alignment horizontal="center" vertical="center"/>
    </xf>
    <xf numFmtId="0" fontId="40" fillId="2" borderId="1" xfId="0" applyFont="1" applyFill="1" applyBorder="1" applyAlignment="1">
      <alignment horizontal="left" vertical="center" wrapText="1"/>
    </xf>
    <xf numFmtId="0" fontId="23" fillId="9" borderId="4"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4" borderId="0" xfId="0" applyFont="1" applyFill="1" applyAlignment="1">
      <alignment horizontal="center" vertical="center" wrapText="1"/>
    </xf>
    <xf numFmtId="165" fontId="39" fillId="4" borderId="0" xfId="0" applyNumberFormat="1" applyFont="1" applyFill="1" applyAlignment="1">
      <alignment horizontal="center" vertical="center"/>
    </xf>
    <xf numFmtId="165" fontId="39" fillId="4" borderId="5" xfId="0" applyNumberFormat="1" applyFont="1" applyFill="1" applyBorder="1" applyAlignment="1">
      <alignment horizontal="center" vertical="center"/>
    </xf>
    <xf numFmtId="0" fontId="40" fillId="2" borderId="2" xfId="0" applyFont="1" applyFill="1" applyBorder="1" applyAlignment="1">
      <alignment horizontal="left" vertical="center" wrapText="1"/>
    </xf>
    <xf numFmtId="0" fontId="40" fillId="2" borderId="0" xfId="0" applyFont="1" applyFill="1" applyAlignment="1">
      <alignment horizontal="left" vertical="center" wrapText="1"/>
    </xf>
    <xf numFmtId="0" fontId="40" fillId="2" borderId="5" xfId="0" applyFont="1" applyFill="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top" wrapText="1"/>
    </xf>
    <xf numFmtId="0" fontId="61" fillId="0" borderId="0" xfId="0" applyFont="1" applyAlignment="1">
      <alignment horizontal="left" vertical="top"/>
    </xf>
    <xf numFmtId="0" fontId="67" fillId="0" borderId="0" xfId="0" applyFont="1" applyAlignment="1">
      <alignment horizontal="left" vertical="center" wrapText="1"/>
    </xf>
    <xf numFmtId="0" fontId="54" fillId="9" borderId="0" xfId="0" applyFont="1" applyFill="1" applyAlignment="1">
      <alignment horizontal="center" vertical="center" wrapText="1"/>
    </xf>
    <xf numFmtId="0" fontId="54" fillId="9" borderId="8" xfId="0" applyFont="1" applyFill="1" applyBorder="1" applyAlignment="1">
      <alignment horizontal="center" vertical="center" wrapText="1"/>
    </xf>
    <xf numFmtId="0" fontId="54" fillId="9" borderId="5" xfId="0" applyFont="1" applyFill="1" applyBorder="1" applyAlignment="1">
      <alignment horizontal="center" vertical="center" wrapText="1"/>
    </xf>
    <xf numFmtId="0" fontId="54" fillId="9" borderId="14" xfId="0" applyFont="1" applyFill="1" applyBorder="1" applyAlignment="1">
      <alignment horizontal="center" vertical="center" wrapText="1"/>
    </xf>
    <xf numFmtId="0" fontId="55" fillId="7" borderId="6"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0" fontId="53" fillId="9" borderId="15" xfId="0" applyFont="1" applyFill="1" applyBorder="1" applyAlignment="1">
      <alignment horizontal="center" vertical="center" wrapText="1"/>
    </xf>
    <xf numFmtId="0" fontId="53" fillId="9" borderId="16" xfId="0" applyFont="1" applyFill="1" applyBorder="1" applyAlignment="1">
      <alignment horizontal="center" vertical="center" wrapText="1"/>
    </xf>
    <xf numFmtId="0" fontId="53" fillId="9" borderId="2" xfId="0" applyFont="1" applyFill="1" applyBorder="1" applyAlignment="1">
      <alignment horizontal="center" vertical="center" wrapText="1"/>
    </xf>
    <xf numFmtId="0" fontId="53" fillId="9" borderId="0" xfId="0" applyFont="1" applyFill="1" applyAlignment="1">
      <alignment horizontal="center" vertical="center" wrapText="1"/>
    </xf>
    <xf numFmtId="0" fontId="53" fillId="9" borderId="13" xfId="0" applyFont="1" applyFill="1" applyBorder="1" applyAlignment="1">
      <alignment horizontal="center" vertical="center" wrapText="1"/>
    </xf>
    <xf numFmtId="0" fontId="53" fillId="9" borderId="8" xfId="0" applyFont="1" applyFill="1" applyBorder="1" applyAlignment="1">
      <alignment horizontal="center" vertical="center" wrapText="1"/>
    </xf>
    <xf numFmtId="0" fontId="54" fillId="9" borderId="2" xfId="0" applyFont="1" applyFill="1" applyBorder="1" applyAlignment="1">
      <alignment horizontal="center" vertical="center" wrapText="1"/>
    </xf>
    <xf numFmtId="0" fontId="54" fillId="9" borderId="13" xfId="0" applyFont="1" applyFill="1" applyBorder="1" applyAlignment="1">
      <alignment horizontal="center" vertical="center" wrapText="1"/>
    </xf>
  </cellXfs>
  <cellStyles count="10">
    <cellStyle name="60% - Accent6" xfId="9" builtinId="52"/>
    <cellStyle name="Comma" xfId="1" builtinId="3"/>
    <cellStyle name="Comma 2" xfId="5" xr:uid="{00000000-0005-0000-0000-000002000000}"/>
    <cellStyle name="Comma 3" xfId="7" xr:uid="{00000000-0005-0000-0000-000003000000}"/>
    <cellStyle name="Currency" xfId="2" builtinId="4"/>
    <cellStyle name="Hyperlink" xfId="3" builtinId="8"/>
    <cellStyle name="Normal" xfId="0" builtinId="0"/>
    <cellStyle name="Normal 2" xfId="4" xr:uid="{00000000-0005-0000-0000-000007000000}"/>
    <cellStyle name="Normal 3" xfId="6" xr:uid="{00000000-0005-0000-0000-000008000000}"/>
    <cellStyle name="Percent" xfId="8" builtinId="5"/>
  </cellStyles>
  <dxfs count="6">
    <dxf>
      <font>
        <b val="0"/>
        <i val="0"/>
        <strike val="0"/>
        <condense val="0"/>
        <extend val="0"/>
        <outline val="0"/>
        <shadow val="0"/>
        <u val="none"/>
        <vertAlign val="baseline"/>
        <sz val="11"/>
        <color theme="1"/>
        <name val="Cambria"/>
        <scheme val="none"/>
      </font>
      <numFmt numFmtId="13" formatCode="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mbria"/>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Cambria"/>
        <scheme val="none"/>
      </font>
      <fill>
        <patternFill patternType="solid">
          <fgColor indexed="64"/>
          <bgColor rgb="FF376B54"/>
        </patternFill>
      </fill>
    </dxf>
    <dxf>
      <font>
        <strike val="0"/>
        <outline val="0"/>
        <shadow val="0"/>
        <u val="none"/>
        <vertAlign val="baseline"/>
        <sz val="10"/>
        <color theme="1"/>
        <name val="Arial"/>
        <scheme val="none"/>
      </font>
      <alignment horizontal="left" vertical="bottom" textRotation="0" wrapText="0" relativeIndent="1" justifyLastLine="0" shrinkToFit="0" readingOrder="0"/>
    </dxf>
    <dxf>
      <font>
        <strike val="0"/>
        <outline val="0"/>
        <shadow val="0"/>
        <u val="none"/>
        <vertAlign val="baseline"/>
        <sz val="10"/>
        <color theme="1"/>
        <name val="Arial"/>
        <scheme val="none"/>
      </font>
      <alignment horizontal="left" vertical="bottom" textRotation="0" wrapText="0" relativeIndent="1" justifyLastLine="0" shrinkToFit="0" readingOrder="0"/>
    </dxf>
    <dxf>
      <font>
        <strike val="0"/>
        <outline val="0"/>
        <shadow val="0"/>
        <u val="none"/>
        <vertAlign val="baseline"/>
        <sz val="10"/>
        <color theme="1"/>
        <name val="Arial"/>
        <scheme val="none"/>
      </font>
      <fill>
        <patternFill patternType="solid">
          <fgColor indexed="64"/>
          <bgColor rgb="FF079F48"/>
        </patternFill>
      </fill>
      <alignment horizontal="center" vertical="bottom" textRotation="0" wrapText="0" indent="0" justifyLastLine="0" shrinkToFit="0" readingOrder="0"/>
    </dxf>
  </dxfs>
  <tableStyles count="0" defaultTableStyle="TableStyleMedium2" defaultPivotStyle="PivotStyleLight16"/>
  <colors>
    <mruColors>
      <color rgb="FF079F48"/>
      <color rgb="FFDEEDCB"/>
      <color rgb="FFF1F7E9"/>
      <color rgb="FFBCD85F"/>
      <color rgb="FF24634F"/>
      <color rgb="FF82B741"/>
      <color rgb="FFE9F7F3"/>
      <color rgb="FFD7F1E9"/>
      <color rgb="FF376B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511450</xdr:colOff>
      <xdr:row>19</xdr:row>
      <xdr:rowOff>38100</xdr:rowOff>
    </xdr:to>
    <xdr:pic>
      <xdr:nvPicPr>
        <xdr:cNvPr id="10" name="Picture 9">
          <a:extLst>
            <a:ext uri="{FF2B5EF4-FFF2-40B4-BE49-F238E27FC236}">
              <a16:creationId xmlns:a16="http://schemas.microsoft.com/office/drawing/2014/main" id="{F606C7FF-A0D9-4622-95A3-68BC3C5B6B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65435"/>
        <a:stretch/>
      </xdr:blipFill>
      <xdr:spPr>
        <a:xfrm>
          <a:off x="0" y="0"/>
          <a:ext cx="7112275" cy="3476625"/>
        </a:xfrm>
        <a:prstGeom prst="rect">
          <a:avLst/>
        </a:prstGeom>
      </xdr:spPr>
    </xdr:pic>
    <xdr:clientData/>
  </xdr:twoCellAnchor>
  <xdr:twoCellAnchor editAs="oneCell">
    <xdr:from>
      <xdr:col>12</xdr:col>
      <xdr:colOff>1905</xdr:colOff>
      <xdr:row>26</xdr:row>
      <xdr:rowOff>335280</xdr:rowOff>
    </xdr:from>
    <xdr:to>
      <xdr:col>14</xdr:col>
      <xdr:colOff>374015</xdr:colOff>
      <xdr:row>31</xdr:row>
      <xdr:rowOff>131445</xdr:rowOff>
    </xdr:to>
    <xdr:pic>
      <xdr:nvPicPr>
        <xdr:cNvPr id="20" name="Picture 19">
          <a:extLst>
            <a:ext uri="{FF2B5EF4-FFF2-40B4-BE49-F238E27FC236}">
              <a16:creationId xmlns:a16="http://schemas.microsoft.com/office/drawing/2014/main" id="{BBB2CC74-B5F0-4F68-8357-C713D8AA2F7F}"/>
            </a:ext>
          </a:extLst>
        </xdr:cNvPr>
        <xdr:cNvPicPr/>
      </xdr:nvPicPr>
      <xdr:blipFill rotWithShape="1">
        <a:blip xmlns:r="http://schemas.openxmlformats.org/officeDocument/2006/relationships" r:embed="rId2"/>
        <a:srcRect l="65057" t="36256" r="27208" b="38478"/>
        <a:stretch/>
      </xdr:blipFill>
      <xdr:spPr bwMode="auto">
        <a:xfrm>
          <a:off x="6602730" y="5621655"/>
          <a:ext cx="1553210" cy="144399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xdr:from>
      <xdr:col>0</xdr:col>
      <xdr:colOff>60960</xdr:colOff>
      <xdr:row>19</xdr:row>
      <xdr:rowOff>71120</xdr:rowOff>
    </xdr:from>
    <xdr:to>
      <xdr:col>10</xdr:col>
      <xdr:colOff>459740</xdr:colOff>
      <xdr:row>21</xdr:row>
      <xdr:rowOff>58420</xdr:rowOff>
    </xdr:to>
    <xdr:sp macro="" textlink="">
      <xdr:nvSpPr>
        <xdr:cNvPr id="3" name="TextBox 2">
          <a:extLst>
            <a:ext uri="{FF2B5EF4-FFF2-40B4-BE49-F238E27FC236}">
              <a16:creationId xmlns:a16="http://schemas.microsoft.com/office/drawing/2014/main" id="{BBE45F94-7C8F-48CF-B824-72C5DA357D9B}"/>
            </a:ext>
          </a:extLst>
        </xdr:cNvPr>
        <xdr:cNvSpPr txBox="1"/>
      </xdr:nvSpPr>
      <xdr:spPr>
        <a:xfrm>
          <a:off x="60960" y="3401060"/>
          <a:ext cx="6007100" cy="337820"/>
        </a:xfrm>
        <a:prstGeom prst="rect">
          <a:avLst/>
        </a:prstGeom>
        <a:solidFill>
          <a:schemeClr val="lt1"/>
        </a:solidFill>
        <a:ln w="19050" cap="sq"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400" b="1">
              <a:solidFill>
                <a:schemeClr val="bg1">
                  <a:lumMod val="50000"/>
                </a:schemeClr>
              </a:solidFill>
              <a:latin typeface="Arial" panose="020B0604020202020204" pitchFamily="34" charset="0"/>
              <a:cs typeface="Arial" panose="020B0604020202020204" pitchFamily="34" charset="0"/>
            </a:rPr>
            <a:t>Readiness Grant Budget Preparation Guidelines</a:t>
          </a:r>
        </a:p>
      </xdr:txBody>
    </xdr:sp>
    <xdr:clientData/>
  </xdr:twoCellAnchor>
  <xdr:twoCellAnchor>
    <xdr:from>
      <xdr:col>9</xdr:col>
      <xdr:colOff>314325</xdr:colOff>
      <xdr:row>27</xdr:row>
      <xdr:rowOff>53341</xdr:rowOff>
    </xdr:from>
    <xdr:to>
      <xdr:col>11</xdr:col>
      <xdr:colOff>314325</xdr:colOff>
      <xdr:row>27</xdr:row>
      <xdr:rowOff>133350</xdr:rowOff>
    </xdr:to>
    <xdr:sp macro="" textlink="">
      <xdr:nvSpPr>
        <xdr:cNvPr id="5" name="Arrow: Striped Right 4">
          <a:extLst>
            <a:ext uri="{FF2B5EF4-FFF2-40B4-BE49-F238E27FC236}">
              <a16:creationId xmlns:a16="http://schemas.microsoft.com/office/drawing/2014/main" id="{56D54840-C3A0-43EC-B03C-68354D9B7B36}"/>
            </a:ext>
          </a:extLst>
        </xdr:cNvPr>
        <xdr:cNvSpPr/>
      </xdr:nvSpPr>
      <xdr:spPr>
        <a:xfrm>
          <a:off x="5143500" y="5787391"/>
          <a:ext cx="1181100" cy="80009"/>
        </a:xfrm>
        <a:prstGeom prst="stripedRightArrow">
          <a:avLst/>
        </a:prstGeom>
        <a:solidFill>
          <a:srgbClr val="079F48"/>
        </a:solidFill>
        <a:ln>
          <a:solidFill>
            <a:srgbClr val="079F4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392430</xdr:colOff>
      <xdr:row>30</xdr:row>
      <xdr:rowOff>8890</xdr:rowOff>
    </xdr:from>
    <xdr:to>
      <xdr:col>9</xdr:col>
      <xdr:colOff>476250</xdr:colOff>
      <xdr:row>30</xdr:row>
      <xdr:rowOff>238125</xdr:rowOff>
    </xdr:to>
    <xdr:sp macro="" textlink="">
      <xdr:nvSpPr>
        <xdr:cNvPr id="8" name="Arrow: Down 7">
          <a:extLst>
            <a:ext uri="{FF2B5EF4-FFF2-40B4-BE49-F238E27FC236}">
              <a16:creationId xmlns:a16="http://schemas.microsoft.com/office/drawing/2014/main" id="{55416B0E-FC5C-4CBD-B7AE-42512300719E}"/>
            </a:ext>
          </a:extLst>
        </xdr:cNvPr>
        <xdr:cNvSpPr/>
      </xdr:nvSpPr>
      <xdr:spPr>
        <a:xfrm>
          <a:off x="5221605" y="6609715"/>
          <a:ext cx="83820" cy="229235"/>
        </a:xfrm>
        <a:prstGeom prst="downArrow">
          <a:avLst/>
        </a:prstGeom>
        <a:solidFill>
          <a:srgbClr val="079F48"/>
        </a:solidFill>
        <a:ln>
          <a:solidFill>
            <a:srgbClr val="079F4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222251</xdr:colOff>
      <xdr:row>30</xdr:row>
      <xdr:rowOff>328929</xdr:rowOff>
    </xdr:from>
    <xdr:to>
      <xdr:col>11</xdr:col>
      <xdr:colOff>76201</xdr:colOff>
      <xdr:row>35</xdr:row>
      <xdr:rowOff>76199</xdr:rowOff>
    </xdr:to>
    <xdr:grpSp>
      <xdr:nvGrpSpPr>
        <xdr:cNvPr id="2" name="Group 1">
          <a:extLst>
            <a:ext uri="{FF2B5EF4-FFF2-40B4-BE49-F238E27FC236}">
              <a16:creationId xmlns:a16="http://schemas.microsoft.com/office/drawing/2014/main" id="{98AF98EA-8199-49DC-A3A4-E3FE0C3A09CC}"/>
            </a:ext>
          </a:extLst>
        </xdr:cNvPr>
        <xdr:cNvGrpSpPr/>
      </xdr:nvGrpSpPr>
      <xdr:grpSpPr>
        <a:xfrm>
          <a:off x="4470401" y="6691629"/>
          <a:ext cx="1625600" cy="1595120"/>
          <a:chOff x="5029200" y="2336800"/>
          <a:chExt cx="1968501" cy="1638299"/>
        </a:xfrm>
      </xdr:grpSpPr>
      <xdr:pic>
        <xdr:nvPicPr>
          <xdr:cNvPr id="18" name="Picture 17">
            <a:extLst>
              <a:ext uri="{FF2B5EF4-FFF2-40B4-BE49-F238E27FC236}">
                <a16:creationId xmlns:a16="http://schemas.microsoft.com/office/drawing/2014/main" id="{1ADB8251-1A28-4C21-A922-9B177464922C}"/>
              </a:ext>
            </a:extLst>
          </xdr:cNvPr>
          <xdr:cNvPicPr/>
        </xdr:nvPicPr>
        <xdr:blipFill rotWithShape="1">
          <a:blip xmlns:r="http://schemas.openxmlformats.org/officeDocument/2006/relationships" r:embed="rId3"/>
          <a:srcRect l="51105" t="29526" r="34532" b="28499"/>
          <a:stretch/>
        </xdr:blipFill>
        <xdr:spPr bwMode="auto">
          <a:xfrm>
            <a:off x="5029200" y="2336800"/>
            <a:ext cx="1968501" cy="1638299"/>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sp macro="" textlink="">
        <xdr:nvSpPr>
          <xdr:cNvPr id="13" name="Rectangle 12">
            <a:extLst>
              <a:ext uri="{FF2B5EF4-FFF2-40B4-BE49-F238E27FC236}">
                <a16:creationId xmlns:a16="http://schemas.microsoft.com/office/drawing/2014/main" id="{BCA0EECF-9E96-45C8-A66E-DEC34F473D1E}"/>
              </a:ext>
            </a:extLst>
          </xdr:cNvPr>
          <xdr:cNvSpPr/>
        </xdr:nvSpPr>
        <xdr:spPr>
          <a:xfrm>
            <a:off x="5029200" y="3473450"/>
            <a:ext cx="1333500" cy="476250"/>
          </a:xfrm>
          <a:prstGeom prst="rect">
            <a:avLst/>
          </a:prstGeom>
          <a:noFill/>
          <a:ln>
            <a:solidFill>
              <a:srgbClr val="FF0000"/>
            </a:solidFill>
          </a:ln>
          <a:effectLst>
            <a:outerShdw blurRad="50800" dist="38100" dir="16200000"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grpSp>
    <xdr:clientData/>
  </xdr:twoCellAnchor>
  <xdr:twoCellAnchor>
    <xdr:from>
      <xdr:col>9</xdr:col>
      <xdr:colOff>493291</xdr:colOff>
      <xdr:row>30</xdr:row>
      <xdr:rowOff>181196</xdr:rowOff>
    </xdr:from>
    <xdr:to>
      <xdr:col>14</xdr:col>
      <xdr:colOff>96270</xdr:colOff>
      <xdr:row>34</xdr:row>
      <xdr:rowOff>953053</xdr:rowOff>
    </xdr:to>
    <xdr:grpSp>
      <xdr:nvGrpSpPr>
        <xdr:cNvPr id="4" name="Group 3">
          <a:extLst>
            <a:ext uri="{FF2B5EF4-FFF2-40B4-BE49-F238E27FC236}">
              <a16:creationId xmlns:a16="http://schemas.microsoft.com/office/drawing/2014/main" id="{9BCBA3E7-4D4F-42A6-AC52-361FE29EB421}"/>
            </a:ext>
          </a:extLst>
        </xdr:cNvPr>
        <xdr:cNvGrpSpPr/>
      </xdr:nvGrpSpPr>
      <xdr:grpSpPr>
        <a:xfrm>
          <a:off x="5331991" y="6543896"/>
          <a:ext cx="2555729" cy="1657682"/>
          <a:chOff x="5288394" y="2142071"/>
          <a:chExt cx="3312654" cy="6962029"/>
        </a:xfrm>
      </xdr:grpSpPr>
      <xdr:sp macro="" textlink="">
        <xdr:nvSpPr>
          <xdr:cNvPr id="14" name="Arrow: Striped Right 13">
            <a:extLst>
              <a:ext uri="{FF2B5EF4-FFF2-40B4-BE49-F238E27FC236}">
                <a16:creationId xmlns:a16="http://schemas.microsoft.com/office/drawing/2014/main" id="{C620CECC-24A4-4027-BC78-C3C6B089B818}"/>
              </a:ext>
            </a:extLst>
          </xdr:cNvPr>
          <xdr:cNvSpPr/>
        </xdr:nvSpPr>
        <xdr:spPr>
          <a:xfrm rot="1903056" flipH="1">
            <a:off x="8322931" y="2142071"/>
            <a:ext cx="278117" cy="518191"/>
          </a:xfrm>
          <a:prstGeom prst="stripedRightArrow">
            <a:avLst>
              <a:gd name="adj1" fmla="val 50000"/>
              <a:gd name="adj2" fmla="val 40770"/>
            </a:avLst>
          </a:prstGeom>
          <a:solidFill>
            <a:srgbClr val="FF00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Arrow: Striped Right 14">
            <a:extLst>
              <a:ext uri="{FF2B5EF4-FFF2-40B4-BE49-F238E27FC236}">
                <a16:creationId xmlns:a16="http://schemas.microsoft.com/office/drawing/2014/main" id="{0F8C8337-9078-46C6-8D6B-96995BA70D1E}"/>
              </a:ext>
            </a:extLst>
          </xdr:cNvPr>
          <xdr:cNvSpPr/>
        </xdr:nvSpPr>
        <xdr:spPr>
          <a:xfrm rot="1903056" flipH="1">
            <a:off x="5288394" y="8532625"/>
            <a:ext cx="245956" cy="571475"/>
          </a:xfrm>
          <a:prstGeom prst="stripedRightArrow">
            <a:avLst>
              <a:gd name="adj1" fmla="val 50000"/>
              <a:gd name="adj2" fmla="val 40770"/>
            </a:avLst>
          </a:prstGeom>
          <a:solidFill>
            <a:srgbClr val="FF00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10</xdr:col>
      <xdr:colOff>12701</xdr:colOff>
      <xdr:row>48</xdr:row>
      <xdr:rowOff>11430</xdr:rowOff>
    </xdr:from>
    <xdr:to>
      <xdr:col>13</xdr:col>
      <xdr:colOff>246122</xdr:colOff>
      <xdr:row>52</xdr:row>
      <xdr:rowOff>114300</xdr:rowOff>
    </xdr:to>
    <xdr:grpSp>
      <xdr:nvGrpSpPr>
        <xdr:cNvPr id="17" name="Group 16">
          <a:extLst>
            <a:ext uri="{FF2B5EF4-FFF2-40B4-BE49-F238E27FC236}">
              <a16:creationId xmlns:a16="http://schemas.microsoft.com/office/drawing/2014/main" id="{531499DF-A19F-4C1D-9692-F37C60F3C616}"/>
            </a:ext>
          </a:extLst>
        </xdr:cNvPr>
        <xdr:cNvGrpSpPr/>
      </xdr:nvGrpSpPr>
      <xdr:grpSpPr>
        <a:xfrm>
          <a:off x="5441951" y="10450830"/>
          <a:ext cx="2005071" cy="1283970"/>
          <a:chOff x="3448050" y="7270750"/>
          <a:chExt cx="2063611" cy="1244600"/>
        </a:xfrm>
        <a:effectLst>
          <a:outerShdw blurRad="50800" dist="38100" dir="2700000" algn="tl" rotWithShape="0">
            <a:prstClr val="black">
              <a:alpha val="40000"/>
            </a:prstClr>
          </a:outerShdw>
        </a:effectLst>
      </xdr:grpSpPr>
      <xdr:pic>
        <xdr:nvPicPr>
          <xdr:cNvPr id="9" name="Picture 8">
            <a:extLst>
              <a:ext uri="{FF2B5EF4-FFF2-40B4-BE49-F238E27FC236}">
                <a16:creationId xmlns:a16="http://schemas.microsoft.com/office/drawing/2014/main" id="{A0703147-685A-45A6-8A9A-8DC230DCB9C4}"/>
              </a:ext>
            </a:extLst>
          </xdr:cNvPr>
          <xdr:cNvPicPr/>
        </xdr:nvPicPr>
        <xdr:blipFill rotWithShape="1">
          <a:blip xmlns:r="http://schemas.openxmlformats.org/officeDocument/2006/relationships" r:embed="rId4"/>
          <a:srcRect l="78632" t="57030" r="10192" b="21989"/>
          <a:stretch/>
        </xdr:blipFill>
        <xdr:spPr bwMode="auto">
          <a:xfrm>
            <a:off x="3448050" y="7270750"/>
            <a:ext cx="1911350" cy="124460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sp macro="" textlink="">
        <xdr:nvSpPr>
          <xdr:cNvPr id="16" name="Arrow: Striped Right 15">
            <a:extLst>
              <a:ext uri="{FF2B5EF4-FFF2-40B4-BE49-F238E27FC236}">
                <a16:creationId xmlns:a16="http://schemas.microsoft.com/office/drawing/2014/main" id="{2EE94404-2281-4096-8CFA-78AFDC3343BB}"/>
              </a:ext>
            </a:extLst>
          </xdr:cNvPr>
          <xdr:cNvSpPr/>
        </xdr:nvSpPr>
        <xdr:spPr>
          <a:xfrm rot="1903056" flipH="1">
            <a:off x="5338565" y="7627068"/>
            <a:ext cx="173096" cy="181658"/>
          </a:xfrm>
          <a:prstGeom prst="stripedRightArrow">
            <a:avLst>
              <a:gd name="adj1" fmla="val 50000"/>
              <a:gd name="adj2" fmla="val 40770"/>
            </a:avLst>
          </a:prstGeom>
          <a:solidFill>
            <a:srgbClr val="FF00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7</xdr:col>
      <xdr:colOff>447675</xdr:colOff>
      <xdr:row>48</xdr:row>
      <xdr:rowOff>53341</xdr:rowOff>
    </xdr:from>
    <xdr:to>
      <xdr:col>9</xdr:col>
      <xdr:colOff>447675</xdr:colOff>
      <xdr:row>48</xdr:row>
      <xdr:rowOff>133350</xdr:rowOff>
    </xdr:to>
    <xdr:sp macro="" textlink="">
      <xdr:nvSpPr>
        <xdr:cNvPr id="21" name="Arrow: Striped Right 20">
          <a:extLst>
            <a:ext uri="{FF2B5EF4-FFF2-40B4-BE49-F238E27FC236}">
              <a16:creationId xmlns:a16="http://schemas.microsoft.com/office/drawing/2014/main" id="{D29B3391-9E8D-44C1-BF32-AD539556719E}"/>
            </a:ext>
          </a:extLst>
        </xdr:cNvPr>
        <xdr:cNvSpPr/>
      </xdr:nvSpPr>
      <xdr:spPr>
        <a:xfrm>
          <a:off x="4095750" y="10864216"/>
          <a:ext cx="1181100" cy="80009"/>
        </a:xfrm>
        <a:prstGeom prst="stripedRightArrow">
          <a:avLst/>
        </a:prstGeom>
        <a:solidFill>
          <a:srgbClr val="079F48"/>
        </a:solidFill>
        <a:ln>
          <a:solidFill>
            <a:srgbClr val="079F4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464820</xdr:colOff>
      <xdr:row>38</xdr:row>
      <xdr:rowOff>53340</xdr:rowOff>
    </xdr:from>
    <xdr:to>
      <xdr:col>15</xdr:col>
      <xdr:colOff>0</xdr:colOff>
      <xdr:row>50</xdr:row>
      <xdr:rowOff>144780</xdr:rowOff>
    </xdr:to>
    <xdr:sp macro="" textlink="">
      <xdr:nvSpPr>
        <xdr:cNvPr id="2" name="Rectangle 1">
          <a:extLst>
            <a:ext uri="{FF2B5EF4-FFF2-40B4-BE49-F238E27FC236}">
              <a16:creationId xmlns:a16="http://schemas.microsoft.com/office/drawing/2014/main" id="{48866016-AAD7-43E8-8C71-00F5BD9A7BEA}"/>
            </a:ext>
          </a:extLst>
        </xdr:cNvPr>
        <xdr:cNvSpPr/>
      </xdr:nvSpPr>
      <xdr:spPr>
        <a:xfrm>
          <a:off x="7272020" y="6530340"/>
          <a:ext cx="6054513" cy="2343573"/>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16" totalsRowShown="0" headerRowDxfId="5" dataDxfId="4">
  <autoFilter ref="A1:A16" xr:uid="{00000000-0009-0000-0100-000001000000}"/>
  <tableColumns count="1">
    <tableColumn id="1" xr3:uid="{00000000-0010-0000-0000-000001000000}" name="Budget Categorie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8:A24" totalsRowShown="0" headerRowDxfId="2" dataDxfId="1">
  <autoFilter ref="A18:A24" xr:uid="{00000000-0009-0000-0100-000002000000}"/>
  <tableColumns count="1">
    <tableColumn id="1" xr3:uid="{00000000-0010-0000-0100-000001000000}" name="Choose percentag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3:O66"/>
  <sheetViews>
    <sheetView showGridLines="0" topLeftCell="A52" zoomScaleNormal="100" workbookViewId="0">
      <selection activeCell="Z26" sqref="Z26"/>
    </sheetView>
  </sheetViews>
  <sheetFormatPr defaultColWidth="8.85546875" defaultRowHeight="13.9"/>
  <cols>
    <col min="1" max="1" width="1.7109375" style="29" customWidth="1"/>
    <col min="2" max="14" width="8.85546875" style="29"/>
    <col min="15" max="15" width="11.28515625" style="29" customWidth="1"/>
    <col min="16" max="16384" width="8.85546875" style="29"/>
  </cols>
  <sheetData>
    <row r="23" spans="2:15" ht="28.5" customHeight="1">
      <c r="B23" s="175" t="s">
        <v>0</v>
      </c>
      <c r="C23" s="175"/>
      <c r="D23" s="175"/>
      <c r="E23" s="175"/>
      <c r="F23" s="175"/>
      <c r="G23" s="175"/>
      <c r="H23" s="175"/>
      <c r="I23" s="175"/>
      <c r="J23" s="175"/>
      <c r="K23" s="175"/>
      <c r="L23" s="175"/>
      <c r="M23" s="175"/>
      <c r="N23" s="175"/>
    </row>
    <row r="24" spans="2:15" ht="45" customHeight="1">
      <c r="B24" s="176" t="s">
        <v>1</v>
      </c>
      <c r="C24" s="176"/>
      <c r="D24" s="176"/>
      <c r="E24" s="176"/>
      <c r="F24" s="176"/>
      <c r="G24" s="176"/>
      <c r="H24" s="176"/>
      <c r="I24" s="176"/>
      <c r="J24" s="176"/>
      <c r="K24" s="176"/>
      <c r="L24" s="176"/>
      <c r="M24" s="176"/>
      <c r="N24" s="176"/>
    </row>
    <row r="26" spans="2:15">
      <c r="B26" s="127" t="s">
        <v>2</v>
      </c>
      <c r="C26" s="66"/>
      <c r="D26" s="66"/>
      <c r="E26" s="66"/>
      <c r="F26" s="66"/>
      <c r="G26" s="66"/>
      <c r="H26" s="66"/>
      <c r="I26" s="66"/>
      <c r="J26" s="67"/>
      <c r="K26" s="67"/>
      <c r="L26" s="67"/>
      <c r="M26" s="67"/>
      <c r="N26" s="67"/>
      <c r="O26" s="67"/>
    </row>
    <row r="27" spans="2:15" ht="41.25" customHeight="1">
      <c r="B27" s="177" t="s">
        <v>3</v>
      </c>
      <c r="C27" s="177"/>
      <c r="D27" s="177"/>
      <c r="E27" s="177"/>
      <c r="F27" s="177"/>
      <c r="G27" s="177"/>
      <c r="H27" s="177"/>
      <c r="I27" s="177"/>
      <c r="J27" s="177"/>
      <c r="K27" s="134"/>
      <c r="L27" s="134"/>
      <c r="M27" s="134"/>
      <c r="N27" s="134"/>
      <c r="O27" s="128"/>
    </row>
    <row r="28" spans="2:15" ht="16.149999999999999" customHeight="1">
      <c r="B28" s="131" t="s">
        <v>4</v>
      </c>
      <c r="C28" s="132"/>
      <c r="D28" s="132"/>
      <c r="E28" s="132"/>
      <c r="F28" s="132"/>
      <c r="G28" s="132"/>
      <c r="H28" s="132"/>
      <c r="I28" s="132"/>
      <c r="J28" s="132"/>
      <c r="K28" s="132"/>
      <c r="L28" s="132"/>
      <c r="M28" s="132"/>
      <c r="N28" s="132"/>
      <c r="O28" s="64"/>
    </row>
    <row r="29" spans="2:15" ht="27" customHeight="1">
      <c r="B29" s="177" t="s">
        <v>5</v>
      </c>
      <c r="C29" s="177"/>
      <c r="D29" s="177"/>
      <c r="E29" s="177"/>
      <c r="F29" s="177"/>
      <c r="G29" s="177"/>
      <c r="H29" s="177"/>
      <c r="I29" s="177"/>
      <c r="J29" s="177"/>
      <c r="K29" s="132"/>
      <c r="L29" s="132"/>
      <c r="M29" s="132"/>
      <c r="N29" s="132"/>
      <c r="O29" s="64"/>
    </row>
    <row r="30" spans="2:15" ht="19.5" customHeight="1">
      <c r="B30" s="131" t="s">
        <v>6</v>
      </c>
      <c r="C30" s="132"/>
      <c r="D30" s="132"/>
      <c r="E30" s="132"/>
      <c r="F30" s="132"/>
      <c r="G30" s="132"/>
      <c r="H30" s="132"/>
      <c r="I30" s="132"/>
      <c r="J30" s="132"/>
      <c r="K30" s="132"/>
      <c r="L30" s="28"/>
      <c r="M30" s="132"/>
      <c r="N30" s="132"/>
      <c r="O30" s="64"/>
    </row>
    <row r="31" spans="2:15" ht="26.45" customHeight="1">
      <c r="B31" s="177" t="s">
        <v>7</v>
      </c>
      <c r="C31" s="177"/>
      <c r="D31" s="177"/>
      <c r="E31" s="177"/>
      <c r="F31" s="177"/>
      <c r="G31" s="177"/>
      <c r="H31" s="177"/>
      <c r="I31" s="132"/>
      <c r="J31" s="132"/>
      <c r="K31" s="132"/>
      <c r="L31" s="28"/>
      <c r="M31" s="132"/>
      <c r="N31" s="132"/>
      <c r="O31" s="64"/>
    </row>
    <row r="32" spans="2:15" ht="15.4">
      <c r="B32" s="130"/>
      <c r="C32" s="130"/>
      <c r="D32" s="130"/>
      <c r="E32" s="130"/>
      <c r="F32" s="130"/>
      <c r="G32" s="130"/>
      <c r="H32" s="130"/>
      <c r="I32" s="64"/>
      <c r="J32" s="64"/>
      <c r="K32" s="64"/>
      <c r="L32" s="28"/>
      <c r="M32" s="64"/>
      <c r="N32" s="64"/>
      <c r="O32" s="64"/>
    </row>
    <row r="33" spans="2:15" ht="15.4">
      <c r="B33" s="64"/>
      <c r="C33" s="64"/>
      <c r="D33" s="64"/>
      <c r="E33" s="64"/>
      <c r="F33" s="64"/>
      <c r="G33" s="64"/>
      <c r="H33" s="64"/>
      <c r="I33" s="64"/>
      <c r="J33" s="64"/>
      <c r="K33" s="64"/>
      <c r="L33" s="28"/>
      <c r="M33" s="64"/>
      <c r="N33" s="64"/>
      <c r="O33" s="64"/>
    </row>
    <row r="34" spans="2:15">
      <c r="B34" s="133" t="s">
        <v>8</v>
      </c>
      <c r="C34" s="70"/>
      <c r="D34" s="70"/>
      <c r="E34" s="70"/>
      <c r="F34" s="70"/>
      <c r="G34" s="70"/>
      <c r="H34" s="70"/>
      <c r="I34" s="70"/>
      <c r="J34" s="70"/>
      <c r="K34" s="70"/>
      <c r="L34" s="71"/>
      <c r="M34" s="70"/>
      <c r="N34" s="70"/>
      <c r="O34" s="70"/>
    </row>
    <row r="35" spans="2:15" ht="75.75" customHeight="1">
      <c r="B35" s="173" t="s">
        <v>9</v>
      </c>
      <c r="C35" s="173"/>
      <c r="D35" s="173"/>
      <c r="E35" s="173"/>
      <c r="F35" s="173"/>
      <c r="G35" s="173"/>
      <c r="H35" s="130"/>
      <c r="I35" s="130"/>
      <c r="J35" s="130"/>
      <c r="K35" s="130"/>
      <c r="L35" s="130"/>
      <c r="M35" s="130"/>
      <c r="N35" s="130"/>
      <c r="O35" s="70"/>
    </row>
    <row r="36" spans="2:15">
      <c r="B36" s="68"/>
      <c r="C36" s="70"/>
      <c r="D36" s="70"/>
      <c r="E36" s="70"/>
      <c r="F36" s="70"/>
      <c r="G36" s="70"/>
      <c r="H36" s="70"/>
      <c r="I36" s="70"/>
      <c r="J36" s="70"/>
      <c r="K36" s="70"/>
      <c r="L36" s="71"/>
      <c r="M36" s="70"/>
      <c r="N36" s="70"/>
      <c r="O36" s="70"/>
    </row>
    <row r="37" spans="2:15">
      <c r="B37" s="73" t="s">
        <v>10</v>
      </c>
      <c r="C37" s="74"/>
      <c r="D37" s="74"/>
      <c r="E37" s="74"/>
      <c r="F37" s="74"/>
      <c r="G37" s="74"/>
      <c r="H37" s="74"/>
      <c r="I37" s="74"/>
      <c r="J37" s="74"/>
      <c r="K37" s="74"/>
      <c r="L37" s="75"/>
      <c r="M37" s="74"/>
      <c r="N37" s="70"/>
      <c r="O37" s="70"/>
    </row>
    <row r="38" spans="2:15">
      <c r="B38" s="74" t="s">
        <v>11</v>
      </c>
      <c r="C38" s="74"/>
      <c r="D38" s="74"/>
      <c r="E38" s="74"/>
      <c r="F38" s="74"/>
      <c r="G38" s="74"/>
      <c r="H38" s="74"/>
      <c r="I38" s="74"/>
      <c r="J38" s="74"/>
      <c r="K38" s="74"/>
      <c r="L38" s="75"/>
      <c r="M38" s="74"/>
      <c r="N38" s="70"/>
      <c r="O38" s="70"/>
    </row>
    <row r="39" spans="2:15">
      <c r="B39" s="74" t="s">
        <v>12</v>
      </c>
      <c r="C39" s="74"/>
      <c r="D39" s="74"/>
      <c r="E39" s="74"/>
      <c r="F39" s="74"/>
      <c r="G39" s="74"/>
      <c r="H39" s="74"/>
      <c r="I39" s="74"/>
      <c r="J39" s="74"/>
      <c r="K39" s="74"/>
      <c r="L39" s="75"/>
      <c r="M39" s="74"/>
      <c r="N39" s="70"/>
      <c r="O39" s="70"/>
    </row>
    <row r="40" spans="2:15">
      <c r="B40" s="74" t="s">
        <v>13</v>
      </c>
      <c r="C40" s="74"/>
      <c r="D40" s="74"/>
      <c r="E40" s="74"/>
      <c r="F40" s="74"/>
      <c r="G40" s="74"/>
      <c r="H40" s="74"/>
      <c r="I40" s="74"/>
      <c r="J40" s="74"/>
      <c r="K40" s="74"/>
      <c r="L40" s="75"/>
      <c r="M40" s="74"/>
      <c r="N40" s="70"/>
      <c r="O40" s="70"/>
    </row>
    <row r="41" spans="2:15">
      <c r="B41" s="74" t="s">
        <v>14</v>
      </c>
      <c r="C41" s="74"/>
      <c r="D41" s="74"/>
      <c r="E41" s="74"/>
      <c r="F41" s="74"/>
      <c r="G41" s="74"/>
      <c r="H41" s="74"/>
      <c r="I41" s="74"/>
      <c r="J41" s="74"/>
      <c r="K41" s="74"/>
      <c r="L41" s="75"/>
      <c r="M41" s="74"/>
      <c r="N41" s="70"/>
      <c r="O41" s="70"/>
    </row>
    <row r="42" spans="2:15">
      <c r="B42" s="74" t="s">
        <v>15</v>
      </c>
      <c r="C42" s="74"/>
      <c r="D42" s="74"/>
      <c r="E42" s="74"/>
      <c r="F42" s="74"/>
      <c r="G42" s="74"/>
      <c r="H42" s="74"/>
      <c r="I42" s="74"/>
      <c r="J42" s="74"/>
      <c r="K42" s="74"/>
      <c r="L42" s="75"/>
      <c r="M42" s="74"/>
      <c r="N42" s="70"/>
      <c r="O42" s="70"/>
    </row>
    <row r="43" spans="2:15">
      <c r="B43" s="74" t="s">
        <v>16</v>
      </c>
      <c r="C43" s="74"/>
      <c r="D43" s="74"/>
      <c r="E43" s="74"/>
      <c r="F43" s="74"/>
      <c r="G43" s="74"/>
      <c r="H43" s="74"/>
      <c r="I43" s="74"/>
      <c r="J43" s="74"/>
      <c r="K43" s="74"/>
      <c r="L43" s="75"/>
      <c r="M43" s="74"/>
      <c r="N43" s="70"/>
      <c r="O43" s="70"/>
    </row>
    <row r="44" spans="2:15">
      <c r="B44" s="74"/>
      <c r="C44" s="74" t="s">
        <v>17</v>
      </c>
      <c r="D44" s="74"/>
      <c r="E44" s="74"/>
      <c r="F44" s="74"/>
      <c r="G44" s="74"/>
      <c r="H44" s="74"/>
      <c r="I44" s="74"/>
      <c r="J44" s="74"/>
      <c r="K44" s="74"/>
      <c r="L44" s="75"/>
      <c r="M44" s="74"/>
      <c r="N44" s="70"/>
      <c r="O44" s="70"/>
    </row>
    <row r="45" spans="2:15">
      <c r="B45" s="74"/>
      <c r="C45" s="74" t="s">
        <v>18</v>
      </c>
      <c r="D45" s="74"/>
      <c r="E45" s="74"/>
      <c r="F45" s="74"/>
      <c r="G45" s="74"/>
      <c r="H45" s="74"/>
      <c r="I45" s="74"/>
      <c r="J45" s="74"/>
      <c r="K45" s="74"/>
      <c r="L45" s="75"/>
      <c r="M45" s="74"/>
      <c r="N45" s="70"/>
      <c r="O45" s="70"/>
    </row>
    <row r="46" spans="2:15">
      <c r="B46" s="74"/>
      <c r="C46" s="74" t="s">
        <v>19</v>
      </c>
      <c r="D46" s="74"/>
      <c r="E46" s="74"/>
      <c r="F46" s="74"/>
      <c r="G46" s="74"/>
      <c r="H46" s="74"/>
      <c r="I46" s="74"/>
      <c r="J46" s="74"/>
      <c r="K46" s="74"/>
      <c r="L46" s="75"/>
      <c r="M46" s="74"/>
      <c r="N46" s="70"/>
      <c r="O46" s="70"/>
    </row>
    <row r="47" spans="2:15">
      <c r="B47" s="70"/>
      <c r="C47" s="70"/>
      <c r="D47" s="70"/>
      <c r="E47" s="70"/>
      <c r="F47" s="70"/>
      <c r="G47" s="70"/>
      <c r="H47" s="70"/>
      <c r="I47" s="70"/>
      <c r="J47" s="70"/>
      <c r="K47" s="70"/>
      <c r="L47" s="71"/>
      <c r="M47" s="70"/>
      <c r="N47" s="70"/>
      <c r="O47" s="70"/>
    </row>
    <row r="48" spans="2:15">
      <c r="B48" s="133" t="s">
        <v>20</v>
      </c>
      <c r="C48" s="70"/>
      <c r="D48" s="70"/>
      <c r="E48" s="70"/>
      <c r="F48" s="70"/>
      <c r="G48" s="70"/>
      <c r="H48" s="70"/>
      <c r="I48" s="70"/>
      <c r="J48" s="70"/>
      <c r="K48" s="70"/>
      <c r="L48" s="71"/>
      <c r="M48" s="70"/>
      <c r="N48" s="70"/>
      <c r="O48" s="70"/>
    </row>
    <row r="49" spans="2:15">
      <c r="B49" s="70" t="s">
        <v>21</v>
      </c>
      <c r="C49" s="70"/>
      <c r="D49" s="70"/>
      <c r="E49" s="70"/>
      <c r="F49" s="70"/>
      <c r="G49" s="70"/>
      <c r="H49" s="70"/>
      <c r="I49" s="70"/>
      <c r="J49" s="70"/>
      <c r="K49" s="70"/>
      <c r="L49" s="70"/>
      <c r="M49" s="70"/>
      <c r="N49" s="70"/>
      <c r="O49" s="70"/>
    </row>
    <row r="50" spans="2:15" ht="27" customHeight="1">
      <c r="B50" s="173" t="s">
        <v>22</v>
      </c>
      <c r="C50" s="173"/>
      <c r="D50" s="173"/>
      <c r="E50" s="173"/>
      <c r="F50" s="173"/>
      <c r="G50" s="173"/>
      <c r="H50" s="173"/>
      <c r="I50" s="173"/>
      <c r="J50" s="69"/>
      <c r="K50" s="69"/>
      <c r="L50" s="69"/>
      <c r="M50" s="69"/>
      <c r="N50" s="69"/>
      <c r="O50" s="69"/>
    </row>
    <row r="51" spans="2:15" ht="27.75" customHeight="1">
      <c r="B51" s="173" t="s">
        <v>23</v>
      </c>
      <c r="C51" s="173"/>
      <c r="D51" s="173"/>
      <c r="E51" s="173"/>
      <c r="F51" s="173"/>
      <c r="G51" s="173"/>
      <c r="H51" s="173"/>
      <c r="I51" s="173"/>
      <c r="J51" s="101"/>
      <c r="K51" s="101"/>
      <c r="L51" s="101"/>
      <c r="M51" s="101"/>
      <c r="N51" s="101"/>
      <c r="O51" s="101"/>
    </row>
    <row r="52" spans="2:15" ht="24.75" customHeight="1">
      <c r="B52" s="173" t="s">
        <v>24</v>
      </c>
      <c r="C52" s="173"/>
      <c r="D52" s="173"/>
      <c r="E52" s="173"/>
      <c r="F52" s="173"/>
      <c r="G52" s="173"/>
      <c r="H52" s="173"/>
      <c r="I52" s="173"/>
      <c r="J52" s="101"/>
      <c r="K52" s="101"/>
      <c r="L52" s="101"/>
      <c r="M52" s="101"/>
      <c r="N52" s="101"/>
      <c r="O52" s="101"/>
    </row>
    <row r="53" spans="2:15" ht="26.45" customHeight="1">
      <c r="B53" s="173" t="s">
        <v>25</v>
      </c>
      <c r="C53" s="173"/>
      <c r="D53" s="173"/>
      <c r="E53" s="173"/>
      <c r="F53" s="173"/>
      <c r="G53" s="173"/>
      <c r="H53" s="173"/>
      <c r="I53" s="173"/>
      <c r="J53" s="101"/>
      <c r="K53" s="101"/>
      <c r="L53" s="101"/>
      <c r="M53" s="101"/>
      <c r="N53" s="101"/>
      <c r="O53" s="101"/>
    </row>
    <row r="54" spans="2:15" ht="26.45" customHeight="1">
      <c r="B54" s="129"/>
      <c r="C54" s="129"/>
      <c r="D54" s="129"/>
      <c r="E54" s="129"/>
      <c r="F54" s="129"/>
      <c r="G54" s="129"/>
      <c r="H54" s="129"/>
      <c r="I54" s="129"/>
      <c r="J54" s="101"/>
      <c r="K54" s="101"/>
      <c r="L54" s="101"/>
      <c r="M54" s="101"/>
      <c r="N54" s="101"/>
      <c r="O54" s="101"/>
    </row>
    <row r="55" spans="2:15">
      <c r="B55" s="101"/>
      <c r="C55" s="101"/>
      <c r="D55" s="101"/>
      <c r="E55" s="101"/>
      <c r="F55" s="101"/>
      <c r="G55" s="101"/>
      <c r="H55" s="101"/>
      <c r="I55" s="101"/>
      <c r="J55" s="101"/>
      <c r="K55" s="101"/>
      <c r="L55" s="101"/>
      <c r="M55" s="101"/>
      <c r="N55" s="101"/>
      <c r="O55" s="101"/>
    </row>
    <row r="56" spans="2:15">
      <c r="B56" s="174" t="s">
        <v>26</v>
      </c>
      <c r="C56" s="174"/>
      <c r="D56" s="174"/>
      <c r="E56" s="174"/>
      <c r="F56" s="174"/>
      <c r="G56" s="174"/>
      <c r="H56" s="174"/>
      <c r="I56" s="174"/>
      <c r="J56" s="174"/>
      <c r="K56" s="174"/>
      <c r="L56" s="174"/>
      <c r="M56" s="174"/>
      <c r="N56" s="174"/>
      <c r="O56" s="174"/>
    </row>
    <row r="57" spans="2:15">
      <c r="B57" s="174"/>
      <c r="C57" s="174"/>
      <c r="D57" s="174"/>
      <c r="E57" s="174"/>
      <c r="F57" s="174"/>
      <c r="G57" s="174"/>
      <c r="H57" s="174"/>
      <c r="I57" s="174"/>
      <c r="J57" s="174"/>
      <c r="K57" s="174"/>
      <c r="L57" s="174"/>
      <c r="M57" s="174"/>
      <c r="N57" s="174"/>
      <c r="O57" s="174"/>
    </row>
    <row r="58" spans="2:15">
      <c r="B58" s="72"/>
      <c r="C58" s="72"/>
      <c r="D58" s="72"/>
      <c r="E58" s="72"/>
      <c r="F58" s="72"/>
      <c r="G58" s="72"/>
      <c r="H58" s="61"/>
      <c r="I58" s="61"/>
      <c r="J58" s="61"/>
      <c r="K58" s="61"/>
      <c r="L58" s="61"/>
      <c r="M58" s="61"/>
      <c r="N58" s="61"/>
      <c r="O58" s="61"/>
    </row>
    <row r="59" spans="2:15">
      <c r="B59" s="61"/>
      <c r="C59" s="61"/>
      <c r="D59" s="61"/>
      <c r="E59" s="61"/>
      <c r="F59" s="61"/>
      <c r="G59" s="61"/>
      <c r="H59" s="61"/>
      <c r="I59" s="61"/>
      <c r="J59" s="61"/>
      <c r="K59" s="61"/>
      <c r="L59" s="61"/>
      <c r="M59" s="61"/>
      <c r="N59" s="61"/>
      <c r="O59" s="61"/>
    </row>
    <row r="63" spans="2:15">
      <c r="C63" s="65"/>
      <c r="D63" s="65"/>
      <c r="E63" s="65"/>
      <c r="F63" s="65"/>
      <c r="G63" s="65"/>
      <c r="H63" s="65"/>
      <c r="I63" s="65"/>
      <c r="J63" s="65"/>
      <c r="K63" s="65"/>
      <c r="L63" s="65"/>
      <c r="M63" s="65"/>
      <c r="N63" s="65"/>
      <c r="O63" s="65"/>
    </row>
    <row r="64" spans="2:15">
      <c r="B64" s="65"/>
      <c r="C64" s="65"/>
      <c r="D64" s="65"/>
      <c r="E64" s="65"/>
      <c r="F64" s="65"/>
      <c r="G64" s="65"/>
      <c r="H64" s="65"/>
      <c r="I64" s="65"/>
      <c r="J64" s="65"/>
      <c r="K64" s="65"/>
      <c r="L64" s="65"/>
      <c r="M64" s="65"/>
      <c r="N64" s="65"/>
      <c r="O64" s="65"/>
    </row>
    <row r="65" spans="2:15">
      <c r="B65" s="65"/>
      <c r="C65" s="65"/>
      <c r="D65" s="65"/>
      <c r="E65" s="65"/>
      <c r="F65" s="65"/>
      <c r="G65" s="65"/>
      <c r="H65" s="65"/>
      <c r="I65" s="65"/>
      <c r="J65" s="65"/>
      <c r="K65" s="65"/>
      <c r="L65" s="65"/>
      <c r="M65" s="65"/>
      <c r="N65" s="65"/>
      <c r="O65" s="65"/>
    </row>
    <row r="66" spans="2:15">
      <c r="B66" s="65"/>
      <c r="C66" s="65"/>
      <c r="D66" s="65"/>
      <c r="E66" s="65"/>
      <c r="F66" s="65"/>
      <c r="G66" s="65"/>
      <c r="H66" s="65"/>
      <c r="I66" s="65"/>
      <c r="J66" s="65"/>
      <c r="K66" s="65"/>
      <c r="L66" s="65"/>
      <c r="M66" s="65"/>
      <c r="N66" s="65"/>
      <c r="O66" s="65"/>
    </row>
  </sheetData>
  <sheetProtection algorithmName="SHA-512" hashValue="KbiNCIYDXbX9zsVdBxAdhf863cKjFOZrkk+xomnrG8mwaJysNh8WAk4D0zSgcaa5SqNDUr4PyltEnwt783xkRQ==" saltValue="9EqUkrpNOyoIaKgFTKhr5w==" spinCount="100000" sheet="1" objects="1" scenarios="1"/>
  <mergeCells count="11">
    <mergeCell ref="B35:G35"/>
    <mergeCell ref="B56:O57"/>
    <mergeCell ref="B23:N23"/>
    <mergeCell ref="B24:N24"/>
    <mergeCell ref="B31:H31"/>
    <mergeCell ref="B50:I50"/>
    <mergeCell ref="B51:I51"/>
    <mergeCell ref="B52:I52"/>
    <mergeCell ref="B53:I53"/>
    <mergeCell ref="B27:J27"/>
    <mergeCell ref="B29:J29"/>
  </mergeCells>
  <pageMargins left="0.25" right="0.25" top="0.5" bottom="0.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election activeCell="C34" sqref="C34"/>
    </sheetView>
  </sheetViews>
  <sheetFormatPr defaultColWidth="8.7109375" defaultRowHeight="13.9"/>
  <cols>
    <col min="1" max="1" width="37.28515625" style="21" customWidth="1"/>
    <col min="2" max="2" width="15.7109375" style="21" customWidth="1"/>
    <col min="3" max="16384" width="8.7109375" style="21"/>
  </cols>
  <sheetData>
    <row r="1" spans="1:2">
      <c r="A1" s="123" t="s">
        <v>27</v>
      </c>
      <c r="B1" s="29"/>
    </row>
    <row r="2" spans="1:2">
      <c r="A2" s="76" t="s">
        <v>28</v>
      </c>
      <c r="B2" s="29"/>
    </row>
    <row r="3" spans="1:2">
      <c r="A3" s="77" t="s">
        <v>29</v>
      </c>
      <c r="B3" s="29"/>
    </row>
    <row r="4" spans="1:2">
      <c r="A4" s="76" t="s">
        <v>30</v>
      </c>
      <c r="B4" s="29"/>
    </row>
    <row r="5" spans="1:2">
      <c r="A5" s="77" t="s">
        <v>31</v>
      </c>
      <c r="B5" s="29"/>
    </row>
    <row r="6" spans="1:2">
      <c r="A6" s="76" t="s">
        <v>32</v>
      </c>
      <c r="B6" s="29"/>
    </row>
    <row r="7" spans="1:2">
      <c r="A7" s="77" t="s">
        <v>33</v>
      </c>
      <c r="B7" s="29"/>
    </row>
    <row r="8" spans="1:2">
      <c r="A8" s="76" t="s">
        <v>34</v>
      </c>
      <c r="B8" s="29"/>
    </row>
    <row r="9" spans="1:2">
      <c r="A9" s="77" t="s">
        <v>35</v>
      </c>
      <c r="B9" s="29"/>
    </row>
    <row r="10" spans="1:2">
      <c r="A10" s="76" t="s">
        <v>36</v>
      </c>
      <c r="B10" s="29"/>
    </row>
    <row r="11" spans="1:2">
      <c r="A11" s="77" t="s">
        <v>37</v>
      </c>
      <c r="B11" s="29"/>
    </row>
    <row r="12" spans="1:2">
      <c r="A12" s="78" t="s">
        <v>38</v>
      </c>
      <c r="B12" s="178" t="s">
        <v>39</v>
      </c>
    </row>
    <row r="13" spans="1:2">
      <c r="A13" s="78" t="s">
        <v>40</v>
      </c>
      <c r="B13" s="178"/>
    </row>
    <row r="14" spans="1:2">
      <c r="A14" s="78"/>
      <c r="B14" s="178"/>
    </row>
    <row r="15" spans="1:2">
      <c r="A15" s="78"/>
      <c r="B15" s="178"/>
    </row>
    <row r="16" spans="1:2">
      <c r="A16" s="78"/>
      <c r="B16" s="178"/>
    </row>
    <row r="18" spans="1:1" hidden="1">
      <c r="A18" s="25" t="s">
        <v>41</v>
      </c>
    </row>
    <row r="19" spans="1:1" hidden="1">
      <c r="A19" s="26">
        <v>0</v>
      </c>
    </row>
    <row r="20" spans="1:1" hidden="1">
      <c r="A20" s="24">
        <v>0.01</v>
      </c>
    </row>
    <row r="21" spans="1:1" hidden="1">
      <c r="A21" s="27">
        <v>0.02</v>
      </c>
    </row>
    <row r="22" spans="1:1" hidden="1">
      <c r="A22" s="24">
        <v>0.03</v>
      </c>
    </row>
    <row r="23" spans="1:1" hidden="1">
      <c r="A23" s="27">
        <v>0.04</v>
      </c>
    </row>
    <row r="24" spans="1:1" hidden="1">
      <c r="A24" s="24">
        <v>0.05</v>
      </c>
    </row>
  </sheetData>
  <mergeCells count="1">
    <mergeCell ref="B12:B16"/>
  </mergeCells>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6"/>
  <sheetViews>
    <sheetView tabSelected="1" topLeftCell="A33" zoomScaleNormal="100" zoomScalePageLayoutView="90" workbookViewId="0">
      <selection activeCell="C58" sqref="C58"/>
    </sheetView>
  </sheetViews>
  <sheetFormatPr defaultColWidth="8.7109375" defaultRowHeight="14.45"/>
  <cols>
    <col min="1" max="1" width="22.28515625" style="3" customWidth="1"/>
    <col min="2" max="2" width="32.7109375" style="3" customWidth="1"/>
    <col min="3" max="3" width="27.28515625" style="3" customWidth="1"/>
    <col min="4" max="4" width="9.28515625" style="3" customWidth="1"/>
    <col min="5" max="5" width="7.28515625" style="3" bestFit="1" customWidth="1"/>
    <col min="6" max="6" width="8.7109375" style="3"/>
    <col min="7" max="7" width="13.7109375" style="3" bestFit="1" customWidth="1"/>
    <col min="8" max="8" width="16.28515625" style="3" customWidth="1"/>
    <col min="9" max="9" width="14.140625" style="3" customWidth="1"/>
    <col min="10" max="12" width="8.7109375" style="3" bestFit="1" customWidth="1"/>
    <col min="13" max="13" width="7.28515625" style="3" customWidth="1"/>
    <col min="14" max="15" width="7.7109375" style="3" customWidth="1"/>
    <col min="16" max="16" width="12.140625" style="3" customWidth="1"/>
    <col min="17" max="17" width="14.7109375" style="3" customWidth="1"/>
    <col min="18" max="18" width="33.28515625" style="3" bestFit="1" customWidth="1"/>
    <col min="19" max="16384" width="8.7109375" style="3"/>
  </cols>
  <sheetData>
    <row r="1" spans="1:16" s="1" customFormat="1">
      <c r="A1" s="41" t="s">
        <v>42</v>
      </c>
    </row>
    <row r="2" spans="1:16">
      <c r="A2" s="40" t="s">
        <v>43</v>
      </c>
      <c r="I2" s="23"/>
    </row>
    <row r="3" spans="1:16">
      <c r="A3" s="2"/>
    </row>
    <row r="4" spans="1:16" ht="15" customHeight="1">
      <c r="A4" s="203" t="s">
        <v>44</v>
      </c>
      <c r="B4" s="204"/>
      <c r="C4" s="204" t="s">
        <v>45</v>
      </c>
      <c r="D4" s="204"/>
      <c r="E4" s="204"/>
      <c r="F4" s="204"/>
      <c r="G4" s="204"/>
      <c r="H4" s="204"/>
      <c r="I4" s="204" t="s">
        <v>46</v>
      </c>
      <c r="J4" s="204" t="s">
        <v>47</v>
      </c>
      <c r="K4" s="204"/>
      <c r="L4" s="204"/>
      <c r="M4" s="204"/>
      <c r="N4" s="204"/>
      <c r="O4" s="204"/>
      <c r="P4" s="204" t="s">
        <v>48</v>
      </c>
    </row>
    <row r="5" spans="1:16" ht="14.85" customHeight="1">
      <c r="A5" s="205"/>
      <c r="B5" s="195"/>
      <c r="C5" s="195" t="s">
        <v>49</v>
      </c>
      <c r="D5" s="195" t="s">
        <v>50</v>
      </c>
      <c r="E5" s="195" t="s">
        <v>51</v>
      </c>
      <c r="F5" s="195" t="s">
        <v>52</v>
      </c>
      <c r="G5" s="195" t="s">
        <v>53</v>
      </c>
      <c r="H5" s="195" t="s">
        <v>54</v>
      </c>
      <c r="I5" s="195"/>
      <c r="J5" s="195" t="s">
        <v>55</v>
      </c>
      <c r="K5" s="195" t="s">
        <v>56</v>
      </c>
      <c r="L5" s="195" t="s">
        <v>57</v>
      </c>
      <c r="M5" s="195" t="s">
        <v>58</v>
      </c>
      <c r="N5" s="195" t="s">
        <v>59</v>
      </c>
      <c r="O5" s="195" t="s">
        <v>60</v>
      </c>
      <c r="P5" s="195"/>
    </row>
    <row r="6" spans="1:16" ht="13.9" customHeight="1">
      <c r="A6" s="206"/>
      <c r="B6" s="196"/>
      <c r="C6" s="196"/>
      <c r="D6" s="196"/>
      <c r="E6" s="196"/>
      <c r="F6" s="196"/>
      <c r="G6" s="196"/>
      <c r="H6" s="196"/>
      <c r="I6" s="196"/>
      <c r="J6" s="196"/>
      <c r="K6" s="196"/>
      <c r="L6" s="196"/>
      <c r="M6" s="196"/>
      <c r="N6" s="196"/>
      <c r="O6" s="196"/>
      <c r="P6" s="195"/>
    </row>
    <row r="7" spans="1:16">
      <c r="A7" s="207" t="s">
        <v>61</v>
      </c>
      <c r="B7" s="198" t="s">
        <v>62</v>
      </c>
      <c r="C7" s="135" t="s">
        <v>30</v>
      </c>
      <c r="D7" s="136" t="s">
        <v>63</v>
      </c>
      <c r="E7" s="137">
        <v>80</v>
      </c>
      <c r="F7" s="138">
        <v>625</v>
      </c>
      <c r="G7" s="139">
        <f t="shared" ref="G7:G33" si="0">F7*E7</f>
        <v>50000</v>
      </c>
      <c r="H7" s="216">
        <f>SUM(G7:G12)</f>
        <v>114000</v>
      </c>
      <c r="I7" s="200">
        <f>SUM(H7:H17)</f>
        <v>190500</v>
      </c>
      <c r="J7" s="30">
        <v>15000</v>
      </c>
      <c r="K7" s="30">
        <v>15000</v>
      </c>
      <c r="L7" s="30">
        <v>20000</v>
      </c>
      <c r="M7" s="30"/>
      <c r="N7" s="30"/>
      <c r="O7" s="97"/>
      <c r="P7" s="100" t="s">
        <v>64</v>
      </c>
    </row>
    <row r="8" spans="1:16">
      <c r="A8" s="208"/>
      <c r="B8" s="199"/>
      <c r="C8" s="34" t="s">
        <v>31</v>
      </c>
      <c r="D8" s="42" t="s">
        <v>63</v>
      </c>
      <c r="E8" s="43">
        <v>120</v>
      </c>
      <c r="F8" s="36">
        <v>300</v>
      </c>
      <c r="G8" s="140">
        <f t="shared" si="0"/>
        <v>36000</v>
      </c>
      <c r="H8" s="197"/>
      <c r="I8" s="201"/>
      <c r="J8" s="33">
        <v>10000</v>
      </c>
      <c r="K8" s="33">
        <v>10000</v>
      </c>
      <c r="L8" s="33">
        <v>16000</v>
      </c>
      <c r="M8" s="33"/>
      <c r="N8" s="33"/>
      <c r="O8" s="98"/>
      <c r="P8" s="100"/>
    </row>
    <row r="9" spans="1:16">
      <c r="A9" s="208"/>
      <c r="B9" s="199"/>
      <c r="C9" s="34" t="s">
        <v>35</v>
      </c>
      <c r="D9" s="42" t="s">
        <v>65</v>
      </c>
      <c r="E9" s="43">
        <v>4</v>
      </c>
      <c r="F9" s="36">
        <v>1500</v>
      </c>
      <c r="G9" s="140">
        <f t="shared" si="0"/>
        <v>6000</v>
      </c>
      <c r="H9" s="197"/>
      <c r="I9" s="201"/>
      <c r="J9" s="33">
        <v>2000</v>
      </c>
      <c r="K9" s="33">
        <v>2000</v>
      </c>
      <c r="L9" s="33">
        <v>2000</v>
      </c>
      <c r="M9" s="33"/>
      <c r="N9" s="33"/>
      <c r="O9" s="98"/>
      <c r="P9" s="100"/>
    </row>
    <row r="10" spans="1:16">
      <c r="A10" s="208"/>
      <c r="B10" s="199"/>
      <c r="C10" s="172" t="s">
        <v>36</v>
      </c>
      <c r="D10" s="42" t="s">
        <v>65</v>
      </c>
      <c r="E10" s="43">
        <v>60</v>
      </c>
      <c r="F10" s="36">
        <v>200</v>
      </c>
      <c r="G10" s="140">
        <f t="shared" si="0"/>
        <v>12000</v>
      </c>
      <c r="H10" s="197"/>
      <c r="I10" s="201"/>
      <c r="J10" s="33">
        <v>4000</v>
      </c>
      <c r="K10" s="33">
        <v>4000</v>
      </c>
      <c r="L10" s="33">
        <v>4000</v>
      </c>
      <c r="M10" s="33"/>
      <c r="N10" s="33"/>
      <c r="O10" s="98"/>
      <c r="P10" s="100"/>
    </row>
    <row r="11" spans="1:16" ht="13.9" customHeight="1">
      <c r="A11" s="208"/>
      <c r="B11" s="199"/>
      <c r="C11" s="34" t="s">
        <v>40</v>
      </c>
      <c r="D11" s="42" t="s">
        <v>66</v>
      </c>
      <c r="E11" s="43">
        <v>10</v>
      </c>
      <c r="F11" s="36">
        <v>500</v>
      </c>
      <c r="G11" s="140">
        <f t="shared" si="0"/>
        <v>5000</v>
      </c>
      <c r="H11" s="197"/>
      <c r="I11" s="201"/>
      <c r="J11" s="33"/>
      <c r="K11" s="33">
        <v>5000</v>
      </c>
      <c r="L11" s="33"/>
      <c r="M11" s="33"/>
      <c r="N11" s="33"/>
      <c r="O11" s="98"/>
      <c r="P11" s="100"/>
    </row>
    <row r="12" spans="1:16" ht="20.45">
      <c r="A12" s="208"/>
      <c r="B12" s="199"/>
      <c r="C12" s="34" t="s">
        <v>28</v>
      </c>
      <c r="D12" s="42" t="s">
        <v>66</v>
      </c>
      <c r="E12" s="43">
        <v>1</v>
      </c>
      <c r="F12" s="36">
        <v>5000</v>
      </c>
      <c r="G12" s="140">
        <f t="shared" si="0"/>
        <v>5000</v>
      </c>
      <c r="H12" s="197"/>
      <c r="I12" s="201"/>
      <c r="J12" s="33"/>
      <c r="K12" s="33"/>
      <c r="L12" s="33">
        <v>5000</v>
      </c>
      <c r="M12" s="33"/>
      <c r="N12" s="33"/>
      <c r="O12" s="98"/>
      <c r="P12" s="100"/>
    </row>
    <row r="13" spans="1:16">
      <c r="A13" s="208"/>
      <c r="B13" s="202" t="s">
        <v>67</v>
      </c>
      <c r="C13" s="135" t="s">
        <v>30</v>
      </c>
      <c r="D13" s="136" t="s">
        <v>63</v>
      </c>
      <c r="E13" s="46">
        <v>60</v>
      </c>
      <c r="F13" s="47">
        <v>625</v>
      </c>
      <c r="G13" s="141">
        <f t="shared" si="0"/>
        <v>37500</v>
      </c>
      <c r="H13" s="183">
        <f>SUM(G13:G14)</f>
        <v>64500</v>
      </c>
      <c r="I13" s="201"/>
      <c r="J13" s="49">
        <v>37500</v>
      </c>
      <c r="K13" s="49"/>
      <c r="L13" s="49"/>
      <c r="M13" s="49"/>
      <c r="N13" s="49"/>
      <c r="O13" s="99"/>
      <c r="P13" s="100"/>
    </row>
    <row r="14" spans="1:16" ht="22.9" customHeight="1">
      <c r="A14" s="208"/>
      <c r="B14" s="202"/>
      <c r="C14" s="34" t="s">
        <v>31</v>
      </c>
      <c r="D14" s="42" t="s">
        <v>63</v>
      </c>
      <c r="E14" s="46">
        <v>90</v>
      </c>
      <c r="F14" s="47">
        <v>300</v>
      </c>
      <c r="G14" s="141">
        <f t="shared" si="0"/>
        <v>27000</v>
      </c>
      <c r="H14" s="183"/>
      <c r="I14" s="201"/>
      <c r="J14" s="49">
        <v>27000</v>
      </c>
      <c r="K14" s="49"/>
      <c r="L14" s="49"/>
      <c r="M14" s="49"/>
      <c r="N14" s="49"/>
      <c r="O14" s="99"/>
      <c r="P14" s="100"/>
    </row>
    <row r="15" spans="1:16" ht="20.45">
      <c r="A15" s="208"/>
      <c r="B15" s="189"/>
      <c r="C15" s="34" t="s">
        <v>28</v>
      </c>
      <c r="D15" s="42" t="s">
        <v>66</v>
      </c>
      <c r="E15" s="43">
        <v>1</v>
      </c>
      <c r="F15" s="35">
        <v>5000</v>
      </c>
      <c r="G15" s="140">
        <f t="shared" si="0"/>
        <v>5000</v>
      </c>
      <c r="H15" s="197">
        <f>SUM(G15:G17)</f>
        <v>12000</v>
      </c>
      <c r="I15" s="201"/>
      <c r="J15" s="33">
        <v>5000</v>
      </c>
      <c r="K15" s="33"/>
      <c r="L15" s="33"/>
      <c r="M15" s="33"/>
      <c r="N15" s="33"/>
      <c r="O15" s="98"/>
      <c r="P15" s="100"/>
    </row>
    <row r="16" spans="1:16">
      <c r="A16" s="208"/>
      <c r="B16" s="189"/>
      <c r="C16" s="34" t="s">
        <v>37</v>
      </c>
      <c r="D16" s="42" t="s">
        <v>66</v>
      </c>
      <c r="E16" s="43" t="s">
        <v>68</v>
      </c>
      <c r="F16" s="35">
        <v>1500</v>
      </c>
      <c r="G16" s="149">
        <v>3000</v>
      </c>
      <c r="H16" s="197"/>
      <c r="I16" s="201"/>
      <c r="J16" s="33">
        <v>3000</v>
      </c>
      <c r="K16" s="33"/>
      <c r="L16" s="33"/>
      <c r="M16" s="33"/>
      <c r="N16" s="33"/>
      <c r="O16" s="98"/>
      <c r="P16" s="100"/>
    </row>
    <row r="17" spans="1:17">
      <c r="A17" s="208"/>
      <c r="B17" s="189"/>
      <c r="C17" s="34" t="s">
        <v>36</v>
      </c>
      <c r="D17" s="42" t="s">
        <v>65</v>
      </c>
      <c r="E17" s="43">
        <v>20</v>
      </c>
      <c r="F17" s="36">
        <v>200</v>
      </c>
      <c r="G17" s="140">
        <f>F17*E17</f>
        <v>4000</v>
      </c>
      <c r="H17" s="197"/>
      <c r="I17" s="201"/>
      <c r="J17" s="33">
        <v>4000</v>
      </c>
      <c r="K17" s="33"/>
      <c r="L17" s="33"/>
      <c r="M17" s="33"/>
      <c r="N17" s="33"/>
      <c r="O17" s="98"/>
      <c r="P17" s="100"/>
    </row>
    <row r="18" spans="1:17">
      <c r="A18" s="208" t="s">
        <v>69</v>
      </c>
      <c r="B18" s="182" t="s">
        <v>70</v>
      </c>
      <c r="C18" s="135" t="s">
        <v>30</v>
      </c>
      <c r="D18" s="136" t="s">
        <v>63</v>
      </c>
      <c r="E18" s="46">
        <v>60</v>
      </c>
      <c r="F18" s="48">
        <v>625</v>
      </c>
      <c r="G18" s="141">
        <f t="shared" si="0"/>
        <v>37500</v>
      </c>
      <c r="H18" s="183">
        <f>SUM(G18:G19)</f>
        <v>64500</v>
      </c>
      <c r="I18" s="188">
        <f>SUM(H18:H22)</f>
        <v>78500</v>
      </c>
      <c r="J18" s="49"/>
      <c r="K18" s="49">
        <v>20000</v>
      </c>
      <c r="L18" s="49">
        <v>17500</v>
      </c>
      <c r="M18" s="49"/>
      <c r="N18" s="49"/>
      <c r="O18" s="99"/>
      <c r="P18" s="100"/>
    </row>
    <row r="19" spans="1:17">
      <c r="A19" s="208"/>
      <c r="B19" s="182"/>
      <c r="C19" s="34" t="s">
        <v>31</v>
      </c>
      <c r="D19" s="42" t="s">
        <v>63</v>
      </c>
      <c r="E19" s="46">
        <v>90</v>
      </c>
      <c r="F19" s="48">
        <v>300</v>
      </c>
      <c r="G19" s="141">
        <f t="shared" si="0"/>
        <v>27000</v>
      </c>
      <c r="H19" s="183"/>
      <c r="I19" s="188"/>
      <c r="J19" s="49"/>
      <c r="K19" s="49">
        <v>17000</v>
      </c>
      <c r="L19" s="49">
        <v>10000</v>
      </c>
      <c r="M19" s="49"/>
      <c r="N19" s="49"/>
      <c r="O19" s="99"/>
      <c r="P19" s="100"/>
    </row>
    <row r="20" spans="1:17" ht="20.45">
      <c r="A20" s="208"/>
      <c r="B20" s="189"/>
      <c r="C20" s="34" t="s">
        <v>28</v>
      </c>
      <c r="D20" s="42" t="s">
        <v>66</v>
      </c>
      <c r="E20" s="43">
        <v>1</v>
      </c>
      <c r="F20" s="38">
        <v>5000</v>
      </c>
      <c r="G20" s="142">
        <f t="shared" si="0"/>
        <v>5000</v>
      </c>
      <c r="H20" s="188">
        <f>SUM(G20:G22)</f>
        <v>14000</v>
      </c>
      <c r="I20" s="188"/>
      <c r="J20" s="33"/>
      <c r="K20" s="33"/>
      <c r="L20" s="33">
        <v>5000</v>
      </c>
      <c r="M20" s="33"/>
      <c r="N20" s="33"/>
      <c r="O20" s="98"/>
      <c r="P20" s="100"/>
    </row>
    <row r="21" spans="1:17">
      <c r="A21" s="208"/>
      <c r="B21" s="189"/>
      <c r="C21" s="34" t="s">
        <v>40</v>
      </c>
      <c r="D21" s="42" t="s">
        <v>66</v>
      </c>
      <c r="E21" s="43">
        <v>10</v>
      </c>
      <c r="F21" s="38">
        <v>500</v>
      </c>
      <c r="G21" s="142">
        <v>5000</v>
      </c>
      <c r="H21" s="188"/>
      <c r="I21" s="188"/>
      <c r="J21" s="33"/>
      <c r="K21" s="33"/>
      <c r="L21" s="33">
        <v>5000</v>
      </c>
      <c r="M21" s="33"/>
      <c r="N21" s="33"/>
      <c r="O21" s="98"/>
      <c r="P21" s="100"/>
    </row>
    <row r="22" spans="1:17" ht="23.45" customHeight="1">
      <c r="A22" s="208"/>
      <c r="B22" s="189"/>
      <c r="C22" s="34" t="s">
        <v>36</v>
      </c>
      <c r="D22" s="42" t="s">
        <v>66</v>
      </c>
      <c r="E22" s="43">
        <v>20</v>
      </c>
      <c r="F22" s="38">
        <v>200</v>
      </c>
      <c r="G22" s="142">
        <f t="shared" si="0"/>
        <v>4000</v>
      </c>
      <c r="H22" s="188"/>
      <c r="I22" s="188"/>
      <c r="J22" s="33"/>
      <c r="K22" s="33"/>
      <c r="L22" s="33">
        <v>4000</v>
      </c>
      <c r="M22" s="33"/>
      <c r="N22" s="33"/>
      <c r="O22" s="98"/>
      <c r="P22" s="100"/>
    </row>
    <row r="23" spans="1:17">
      <c r="A23" s="208" t="s">
        <v>71</v>
      </c>
      <c r="B23" s="182" t="s">
        <v>72</v>
      </c>
      <c r="C23" s="135" t="s">
        <v>30</v>
      </c>
      <c r="D23" s="136" t="s">
        <v>63</v>
      </c>
      <c r="E23" s="46">
        <v>20</v>
      </c>
      <c r="F23" s="48">
        <v>625</v>
      </c>
      <c r="G23" s="141">
        <f t="shared" si="0"/>
        <v>12500</v>
      </c>
      <c r="H23" s="183">
        <f>SUM(G23:G24)</f>
        <v>30500</v>
      </c>
      <c r="I23" s="188">
        <f>SUM(H23:H27)</f>
        <v>49500</v>
      </c>
      <c r="J23" s="50"/>
      <c r="K23" s="49">
        <v>12500</v>
      </c>
      <c r="L23" s="49"/>
      <c r="M23" s="49"/>
      <c r="N23" s="49"/>
      <c r="O23" s="99"/>
      <c r="P23" s="100"/>
    </row>
    <row r="24" spans="1:17" ht="28.15" customHeight="1">
      <c r="A24" s="208"/>
      <c r="B24" s="182"/>
      <c r="C24" s="34" t="s">
        <v>31</v>
      </c>
      <c r="D24" s="42" t="s">
        <v>63</v>
      </c>
      <c r="E24" s="46">
        <v>60</v>
      </c>
      <c r="F24" s="48">
        <v>300</v>
      </c>
      <c r="G24" s="141">
        <f t="shared" si="0"/>
        <v>18000</v>
      </c>
      <c r="H24" s="183"/>
      <c r="I24" s="188"/>
      <c r="J24" s="50"/>
      <c r="K24" s="49">
        <v>18000</v>
      </c>
      <c r="L24" s="49"/>
      <c r="M24" s="49"/>
      <c r="N24" s="49"/>
      <c r="O24" s="99"/>
      <c r="P24" s="100"/>
    </row>
    <row r="25" spans="1:17">
      <c r="A25" s="208"/>
      <c r="B25" s="189"/>
      <c r="C25" s="34" t="s">
        <v>37</v>
      </c>
      <c r="D25" s="42" t="s">
        <v>63</v>
      </c>
      <c r="E25" s="43">
        <v>8</v>
      </c>
      <c r="F25" s="38">
        <v>1500</v>
      </c>
      <c r="G25" s="140">
        <f t="shared" si="0"/>
        <v>12000</v>
      </c>
      <c r="H25" s="188">
        <f>SUM(G25:G27)</f>
        <v>19000</v>
      </c>
      <c r="I25" s="188"/>
      <c r="J25" s="37"/>
      <c r="K25" s="33">
        <v>6000</v>
      </c>
      <c r="L25" s="33">
        <v>6000</v>
      </c>
      <c r="M25" s="33"/>
      <c r="N25" s="33"/>
      <c r="O25" s="98"/>
      <c r="P25" s="100"/>
    </row>
    <row r="26" spans="1:17">
      <c r="A26" s="208"/>
      <c r="B26" s="189"/>
      <c r="C26" s="34" t="s">
        <v>38</v>
      </c>
      <c r="D26" s="42" t="s">
        <v>66</v>
      </c>
      <c r="E26" s="43">
        <v>1</v>
      </c>
      <c r="F26" s="38">
        <v>5000</v>
      </c>
      <c r="G26" s="140">
        <f t="shared" si="0"/>
        <v>5000</v>
      </c>
      <c r="H26" s="188"/>
      <c r="I26" s="188"/>
      <c r="J26" s="37"/>
      <c r="K26" s="33"/>
      <c r="L26" s="33">
        <v>5000</v>
      </c>
      <c r="M26" s="33"/>
      <c r="N26" s="33"/>
      <c r="O26" s="98"/>
      <c r="P26" s="100"/>
    </row>
    <row r="27" spans="1:17" ht="27" customHeight="1">
      <c r="A27" s="208"/>
      <c r="B27" s="189"/>
      <c r="C27" s="34" t="s">
        <v>36</v>
      </c>
      <c r="D27" s="42" t="s">
        <v>73</v>
      </c>
      <c r="E27" s="43">
        <v>10</v>
      </c>
      <c r="F27" s="38">
        <v>200</v>
      </c>
      <c r="G27" s="140">
        <f t="shared" si="0"/>
        <v>2000</v>
      </c>
      <c r="H27" s="188"/>
      <c r="I27" s="188"/>
      <c r="J27" s="37"/>
      <c r="K27" s="33">
        <v>1000</v>
      </c>
      <c r="L27" s="33">
        <v>1000</v>
      </c>
      <c r="M27" s="33"/>
      <c r="N27" s="33"/>
      <c r="O27" s="98"/>
      <c r="P27" s="100"/>
    </row>
    <row r="28" spans="1:17">
      <c r="A28" s="191" t="s">
        <v>74</v>
      </c>
      <c r="B28" s="193"/>
      <c r="C28" s="193"/>
      <c r="D28" s="193"/>
      <c r="E28" s="193"/>
      <c r="F28" s="193"/>
      <c r="G28" s="193"/>
      <c r="H28" s="192"/>
      <c r="I28" s="39">
        <f t="shared" ref="I28:O28" si="1">SUM(I7:I27)</f>
        <v>318500</v>
      </c>
      <c r="J28" s="51">
        <f t="shared" si="1"/>
        <v>107500</v>
      </c>
      <c r="K28" s="51">
        <f t="shared" si="1"/>
        <v>110500</v>
      </c>
      <c r="L28" s="51">
        <f t="shared" si="1"/>
        <v>100500</v>
      </c>
      <c r="M28" s="51">
        <f t="shared" si="1"/>
        <v>0</v>
      </c>
      <c r="N28" s="51">
        <f t="shared" si="1"/>
        <v>0</v>
      </c>
      <c r="O28" s="51">
        <f t="shared" si="1"/>
        <v>0</v>
      </c>
      <c r="Q28" s="3">
        <f>IF(I28=SUM(J28:O28), 0,1)</f>
        <v>0</v>
      </c>
    </row>
    <row r="29" spans="1:17" ht="14.45" customHeight="1">
      <c r="A29" s="190" t="s">
        <v>75</v>
      </c>
      <c r="B29" s="190"/>
      <c r="C29" s="95" t="s">
        <v>30</v>
      </c>
      <c r="D29" s="45" t="s">
        <v>76</v>
      </c>
      <c r="E29" s="44">
        <v>30</v>
      </c>
      <c r="F29" s="31">
        <v>625</v>
      </c>
      <c r="G29" s="32">
        <f t="shared" si="0"/>
        <v>18750</v>
      </c>
      <c r="H29" s="179" t="s">
        <v>77</v>
      </c>
      <c r="I29" s="179" t="s">
        <v>78</v>
      </c>
      <c r="J29" s="9"/>
      <c r="K29" s="9"/>
      <c r="L29" s="9"/>
      <c r="M29" s="9"/>
      <c r="N29" s="9"/>
      <c r="O29" s="9"/>
    </row>
    <row r="30" spans="1:17">
      <c r="A30" s="190"/>
      <c r="B30" s="190"/>
      <c r="C30" s="95" t="s">
        <v>29</v>
      </c>
      <c r="D30" s="45" t="s">
        <v>79</v>
      </c>
      <c r="E30" s="44">
        <v>2</v>
      </c>
      <c r="F30" s="31">
        <v>2500</v>
      </c>
      <c r="G30" s="32">
        <f t="shared" si="0"/>
        <v>5000</v>
      </c>
      <c r="H30" s="180"/>
      <c r="I30" s="180"/>
      <c r="J30" s="9"/>
      <c r="K30" s="9"/>
      <c r="L30" s="9"/>
      <c r="M30" s="9"/>
      <c r="N30" s="9"/>
      <c r="O30" s="9"/>
    </row>
    <row r="31" spans="1:17" ht="15.6">
      <c r="A31" s="190"/>
      <c r="B31" s="190"/>
      <c r="C31" s="95"/>
      <c r="D31" s="45"/>
      <c r="E31" s="44"/>
      <c r="F31" s="31"/>
      <c r="G31" s="32">
        <f t="shared" si="0"/>
        <v>0</v>
      </c>
      <c r="H31" s="94" t="s">
        <v>80</v>
      </c>
      <c r="I31" s="94" t="s">
        <v>80</v>
      </c>
      <c r="J31" s="9"/>
      <c r="K31" s="9"/>
      <c r="L31" s="9"/>
      <c r="M31" s="9"/>
      <c r="N31" s="9"/>
      <c r="O31" s="9"/>
    </row>
    <row r="32" spans="1:17">
      <c r="A32" s="190"/>
      <c r="B32" s="190"/>
      <c r="C32" s="95"/>
      <c r="D32" s="45"/>
      <c r="E32" s="44"/>
      <c r="F32" s="31"/>
      <c r="G32" s="32">
        <f t="shared" si="0"/>
        <v>0</v>
      </c>
      <c r="H32" s="93">
        <f>SUM(G29:G33)</f>
        <v>23750</v>
      </c>
      <c r="I32" s="93">
        <f>I28*0.075</f>
        <v>23887.5</v>
      </c>
      <c r="J32" s="9"/>
      <c r="K32" s="9"/>
      <c r="L32" s="9"/>
      <c r="M32" s="9"/>
      <c r="N32" s="9"/>
      <c r="O32" s="9"/>
    </row>
    <row r="33" spans="1:16">
      <c r="A33" s="190"/>
      <c r="B33" s="190"/>
      <c r="C33" s="95"/>
      <c r="D33" s="45"/>
      <c r="E33" s="44"/>
      <c r="F33" s="31"/>
      <c r="G33" s="32">
        <f t="shared" si="0"/>
        <v>0</v>
      </c>
      <c r="H33" s="96">
        <f>H32/I28</f>
        <v>7.4568288854003142E-2</v>
      </c>
      <c r="I33" s="96">
        <f>I32/I28</f>
        <v>7.4999999999999997E-2</v>
      </c>
      <c r="J33" s="9"/>
      <c r="K33" s="9"/>
      <c r="L33" s="9"/>
      <c r="M33" s="9"/>
      <c r="N33" s="9"/>
      <c r="O33" s="9"/>
    </row>
    <row r="34" spans="1:16">
      <c r="A34" s="4"/>
      <c r="B34" s="4"/>
      <c r="C34" s="5"/>
      <c r="D34" s="6"/>
      <c r="E34" s="6"/>
      <c r="F34" s="7"/>
      <c r="G34" s="8"/>
      <c r="H34" s="8"/>
      <c r="I34" s="92"/>
      <c r="J34" s="9"/>
      <c r="K34" s="9"/>
      <c r="L34" s="9"/>
      <c r="M34" s="9"/>
      <c r="N34" s="9"/>
      <c r="O34" s="9"/>
    </row>
    <row r="35" spans="1:16">
      <c r="A35" s="217" t="s">
        <v>81</v>
      </c>
      <c r="B35" s="217"/>
      <c r="C35" s="217"/>
      <c r="D35" s="1"/>
      <c r="E35" s="1"/>
      <c r="F35" s="10"/>
      <c r="G35" s="11"/>
      <c r="H35" s="11"/>
      <c r="I35" s="11"/>
      <c r="J35" s="12"/>
      <c r="K35" s="12"/>
      <c r="L35" s="12"/>
      <c r="M35" s="12"/>
      <c r="N35" s="12"/>
      <c r="O35" s="12"/>
    </row>
    <row r="36" spans="1:16" ht="14.85" customHeight="1">
      <c r="A36" s="184" t="s">
        <v>82</v>
      </c>
      <c r="B36" s="184"/>
      <c r="C36" s="124" t="s">
        <v>83</v>
      </c>
      <c r="D36" s="13"/>
      <c r="E36" s="1"/>
      <c r="F36" s="10"/>
      <c r="G36" s="11"/>
      <c r="H36" s="11"/>
      <c r="I36" s="11"/>
      <c r="J36" s="12"/>
      <c r="K36" s="12"/>
      <c r="L36" s="12"/>
      <c r="M36" s="12"/>
      <c r="N36" s="12"/>
      <c r="O36" s="12"/>
    </row>
    <row r="37" spans="1:16" ht="14.85" customHeight="1">
      <c r="A37" s="185" t="str">
        <f>'Budget Category'!A2</f>
        <v>Audio Visual, Publication design &amp; Printing</v>
      </c>
      <c r="B37" s="186"/>
      <c r="C37" s="62">
        <f>SUMIF(C7:C33,'Budget Category'!A2,G7:G33)</f>
        <v>15000</v>
      </c>
      <c r="D37" s="14"/>
      <c r="E37" s="15"/>
      <c r="F37" s="11"/>
    </row>
    <row r="38" spans="1:16" ht="14.45" customHeight="1">
      <c r="A38" s="185" t="str">
        <f>'Budget Category'!A3</f>
        <v>Audit Fee</v>
      </c>
      <c r="B38" s="186"/>
      <c r="C38" s="62">
        <f>SUMIF(C7:C33,'Budget Category'!A3,G7:G33)</f>
        <v>5000</v>
      </c>
      <c r="D38" s="14"/>
      <c r="E38" s="15"/>
      <c r="F38" s="22"/>
      <c r="G38" s="218" t="s">
        <v>81</v>
      </c>
      <c r="H38" s="218"/>
      <c r="I38" s="218"/>
      <c r="J38" s="218"/>
      <c r="K38" s="218"/>
      <c r="L38" s="218"/>
      <c r="M38" s="218"/>
      <c r="N38" s="218"/>
      <c r="O38" s="218"/>
      <c r="P38"/>
    </row>
    <row r="39" spans="1:16" ht="14.85" customHeight="1">
      <c r="A39" s="185" t="str">
        <f>'Budget Category'!A4</f>
        <v>Consultant - Individual - International</v>
      </c>
      <c r="B39" s="186"/>
      <c r="C39" s="62">
        <f>SUMIF(C7:C33,'Budget Category'!A4,G7:G33)</f>
        <v>156250</v>
      </c>
      <c r="D39" s="14"/>
      <c r="E39" s="15"/>
      <c r="F39" s="22"/>
      <c r="G39"/>
      <c r="H39"/>
      <c r="I39"/>
      <c r="J39"/>
      <c r="K39"/>
      <c r="L39"/>
      <c r="M39"/>
      <c r="N39"/>
      <c r="O39"/>
      <c r="P39"/>
    </row>
    <row r="40" spans="1:16" ht="14.85" customHeight="1">
      <c r="A40" s="185" t="str">
        <f>'Budget Category'!A5</f>
        <v>Consultant - Individual - Local</v>
      </c>
      <c r="B40" s="186"/>
      <c r="C40" s="62">
        <f>SUMIF(C7:C33,'Budget Category'!A5,G7:G33)</f>
        <v>108000</v>
      </c>
      <c r="D40" s="14"/>
      <c r="E40" s="15"/>
      <c r="F40" s="52"/>
      <c r="G40" s="214" t="s">
        <v>74</v>
      </c>
      <c r="H40" s="214"/>
      <c r="I40" s="214"/>
      <c r="J40" s="214"/>
      <c r="K40" s="214"/>
      <c r="L40" s="214"/>
      <c r="M40" s="214"/>
      <c r="N40" s="211">
        <f>I28</f>
        <v>318500</v>
      </c>
      <c r="O40" s="212"/>
      <c r="P40"/>
    </row>
    <row r="41" spans="1:16" ht="14.85" customHeight="1">
      <c r="A41" s="185" t="str">
        <f>'Budget Category'!A6</f>
        <v>Professional Services – Companies/Firm</v>
      </c>
      <c r="B41" s="186"/>
      <c r="C41" s="62">
        <f>SUMIF(C7:C33,'Budget Category'!A6,G7:G33)</f>
        <v>0</v>
      </c>
      <c r="D41" s="14"/>
      <c r="E41" s="15"/>
      <c r="F41" s="52"/>
      <c r="G41" s="53" t="s">
        <v>84</v>
      </c>
      <c r="H41" s="54"/>
      <c r="I41" s="91">
        <f>H33</f>
        <v>7.4568288854003142E-2</v>
      </c>
      <c r="J41" s="55" t="s">
        <v>85</v>
      </c>
      <c r="K41" s="53"/>
      <c r="L41" s="53"/>
      <c r="M41" s="53"/>
      <c r="N41" s="211">
        <f>H32</f>
        <v>23750</v>
      </c>
      <c r="O41" s="212"/>
      <c r="P41"/>
    </row>
    <row r="42" spans="1:16" ht="14.85" customHeight="1">
      <c r="A42" s="185" t="str">
        <f>'Budget Category'!A7</f>
        <v>IT Equipment</v>
      </c>
      <c r="B42" s="186"/>
      <c r="C42" s="62">
        <f>SUMIF(C7:C33,'Budget Category'!A7,G7:G33)</f>
        <v>0</v>
      </c>
      <c r="D42" s="14"/>
      <c r="E42" s="15"/>
      <c r="F42" s="52"/>
      <c r="G42" s="53" t="s">
        <v>86</v>
      </c>
      <c r="H42" s="213">
        <v>0.05</v>
      </c>
      <c r="I42" s="213"/>
      <c r="J42" s="55" t="s">
        <v>85</v>
      </c>
      <c r="K42" s="53"/>
      <c r="L42" s="53"/>
      <c r="M42" s="53"/>
      <c r="N42" s="210">
        <f>I28*H42</f>
        <v>15925</v>
      </c>
      <c r="O42" s="210"/>
      <c r="P42"/>
    </row>
    <row r="43" spans="1:16">
      <c r="A43" s="185" t="str">
        <f>'Budget Category'!A8</f>
        <v>Office Supplies</v>
      </c>
      <c r="B43" s="186"/>
      <c r="C43" s="62">
        <f>SUMIF(C7:C33,'Budget Category'!A8,G7:G33)</f>
        <v>0</v>
      </c>
      <c r="D43" s="14"/>
      <c r="E43" s="15"/>
      <c r="F43" s="52"/>
      <c r="G43" s="56"/>
      <c r="H43" s="56"/>
      <c r="I43" s="56"/>
      <c r="J43" s="56"/>
      <c r="K43" s="56"/>
      <c r="L43" s="56"/>
      <c r="M43" s="56"/>
      <c r="N43" s="56"/>
      <c r="O43" s="56"/>
      <c r="P43"/>
    </row>
    <row r="44" spans="1:16">
      <c r="A44" s="185" t="str">
        <f>'Budget Category'!A9</f>
        <v>Travel - International</v>
      </c>
      <c r="B44" s="186"/>
      <c r="C44" s="62">
        <f>SUMIF(C7:C33,'Budget Category'!A9,G7:G33)</f>
        <v>6000</v>
      </c>
      <c r="D44" s="14"/>
      <c r="E44" s="15"/>
      <c r="F44" s="52"/>
      <c r="G44" s="57"/>
      <c r="H44" s="57"/>
      <c r="I44" s="57"/>
      <c r="J44" s="58"/>
      <c r="K44" s="58"/>
      <c r="L44" s="58"/>
      <c r="M44" s="58"/>
      <c r="N44" s="58"/>
      <c r="O44" s="58"/>
      <c r="P44"/>
    </row>
    <row r="45" spans="1:16">
      <c r="A45" s="185" t="str">
        <f>'Budget Category'!A10</f>
        <v>Travel – Local</v>
      </c>
      <c r="B45" s="186"/>
      <c r="C45" s="62">
        <f>SUMIF(C7:C33,'Budget Category'!A10,G7:G33)</f>
        <v>22000</v>
      </c>
      <c r="D45" s="14"/>
      <c r="E45" s="15"/>
      <c r="F45" s="52"/>
      <c r="G45" s="187" t="s">
        <v>87</v>
      </c>
      <c r="H45" s="187"/>
      <c r="I45" s="187"/>
      <c r="J45" s="187"/>
      <c r="K45" s="187"/>
      <c r="L45" s="187"/>
      <c r="M45" s="187"/>
      <c r="N45" s="209">
        <f>SUM(N40,N41,N42)</f>
        <v>358175</v>
      </c>
      <c r="O45" s="209"/>
      <c r="P45"/>
    </row>
    <row r="46" spans="1:16">
      <c r="A46" s="185" t="str">
        <f>'Budget Category'!A11</f>
        <v xml:space="preserve">Workshop/Training </v>
      </c>
      <c r="B46" s="186"/>
      <c r="C46" s="62">
        <f>SUMIF(C7:C33,'Budget Category'!A11,G7:G33)</f>
        <v>15000</v>
      </c>
      <c r="D46" s="14"/>
      <c r="E46" s="15"/>
      <c r="F46" s="52"/>
      <c r="G46" s="103"/>
      <c r="H46" s="103"/>
      <c r="I46" s="103"/>
      <c r="J46" s="102"/>
      <c r="K46" s="58"/>
      <c r="L46" s="58"/>
      <c r="M46" s="58"/>
      <c r="N46" s="58"/>
      <c r="O46" s="58"/>
      <c r="P46"/>
    </row>
    <row r="47" spans="1:16" ht="14.85" customHeight="1">
      <c r="A47" s="185" t="str">
        <f>'Budget Category'!A12</f>
        <v>Stakeholder Awareness Research</v>
      </c>
      <c r="B47" s="186"/>
      <c r="C47" s="62">
        <f>SUMIF(C7:C33,'Budget Category'!A12,G7:G33)</f>
        <v>5000</v>
      </c>
      <c r="D47" s="14"/>
      <c r="E47" s="15"/>
      <c r="F47" s="52"/>
      <c r="G47" s="187" t="s">
        <v>88</v>
      </c>
      <c r="H47" s="187"/>
      <c r="I47" s="187"/>
      <c r="J47" s="187"/>
      <c r="K47" s="187"/>
      <c r="L47" s="187"/>
      <c r="M47" s="187"/>
      <c r="N47" s="209">
        <f>N45*8.5%</f>
        <v>30444.875000000004</v>
      </c>
      <c r="O47" s="209"/>
      <c r="P47"/>
    </row>
    <row r="48" spans="1:16" ht="15" thickBot="1">
      <c r="A48" s="185" t="str">
        <f>'Budget Category'!A13</f>
        <v>Concept note development</v>
      </c>
      <c r="B48" s="186"/>
      <c r="C48" s="62">
        <f>SUMIF(C7:C33,'Budget Category'!A13,G7:G33)</f>
        <v>10000</v>
      </c>
      <c r="D48" s="14"/>
      <c r="E48" s="15"/>
      <c r="F48" s="52"/>
      <c r="G48" s="59"/>
      <c r="H48" s="59"/>
      <c r="I48" s="59"/>
      <c r="J48" s="59"/>
      <c r="K48" s="60"/>
      <c r="L48" s="60"/>
      <c r="M48" s="60"/>
      <c r="N48" s="60"/>
      <c r="O48" s="60"/>
      <c r="P48"/>
    </row>
    <row r="49" spans="1:16" ht="15" thickTop="1">
      <c r="A49" s="185">
        <f>'Budget Category'!A14</f>
        <v>0</v>
      </c>
      <c r="B49" s="186"/>
      <c r="C49" s="62">
        <f>SUMIF(C7:C33,'Budget Category'!A14,G7:G33)</f>
        <v>0</v>
      </c>
      <c r="D49" s="14"/>
      <c r="E49" s="15"/>
      <c r="F49" s="52"/>
      <c r="G49" s="61"/>
      <c r="H49" s="61"/>
      <c r="I49" s="61"/>
      <c r="J49" s="61"/>
      <c r="K49" s="61"/>
      <c r="L49" s="61"/>
      <c r="M49" s="61"/>
      <c r="N49" s="61"/>
      <c r="O49" s="61"/>
      <c r="P49"/>
    </row>
    <row r="50" spans="1:16" ht="14.85" customHeight="1">
      <c r="A50" s="185">
        <f>'Budget Category'!A15</f>
        <v>0</v>
      </c>
      <c r="B50" s="186"/>
      <c r="C50" s="62">
        <f>SUMIF(C7:C33,'Budget Category'!A15,G7:G33)</f>
        <v>0</v>
      </c>
      <c r="D50" s="14"/>
      <c r="E50" s="15"/>
      <c r="F50" s="52"/>
      <c r="G50" s="215" t="s">
        <v>89</v>
      </c>
      <c r="H50" s="215"/>
      <c r="I50" s="215"/>
      <c r="J50" s="215"/>
      <c r="K50" s="215"/>
      <c r="L50" s="215"/>
      <c r="M50" s="194">
        <f>ROUNDUP((SUM(N45,N47)),0)</f>
        <v>388620</v>
      </c>
      <c r="N50" s="194"/>
      <c r="O50" s="194"/>
      <c r="P50"/>
    </row>
    <row r="51" spans="1:16">
      <c r="A51" s="185">
        <f>'Budget Category'!A16</f>
        <v>0</v>
      </c>
      <c r="B51" s="186"/>
      <c r="C51" s="62">
        <f>SUMIF(C7:C33,'Budget Category'!A16,G7:G33)</f>
        <v>0</v>
      </c>
      <c r="D51" s="14"/>
      <c r="E51" s="15"/>
      <c r="F51" s="52"/>
      <c r="G51" s="29"/>
      <c r="H51" s="29"/>
      <c r="I51" s="29"/>
      <c r="J51" s="29"/>
      <c r="K51" s="29"/>
      <c r="L51" s="29"/>
      <c r="M51" s="29"/>
      <c r="N51" s="29"/>
      <c r="O51" s="29"/>
      <c r="P51"/>
    </row>
    <row r="52" spans="1:16">
      <c r="A52" s="191" t="s">
        <v>90</v>
      </c>
      <c r="B52" s="192"/>
      <c r="C52" s="63">
        <f>SUM(C37:C51)</f>
        <v>342250</v>
      </c>
      <c r="D52" s="14"/>
      <c r="E52" s="15"/>
      <c r="F52" s="22"/>
      <c r="G52"/>
      <c r="H52"/>
      <c r="I52"/>
      <c r="J52"/>
      <c r="K52"/>
      <c r="L52"/>
      <c r="M52"/>
      <c r="N52"/>
      <c r="O52"/>
      <c r="P52"/>
    </row>
    <row r="53" spans="1:16">
      <c r="C53" s="3">
        <f>IF(C52=I28+H32,0,1)</f>
        <v>0</v>
      </c>
      <c r="D53" s="16"/>
      <c r="E53" s="15"/>
      <c r="F53" s="11"/>
    </row>
    <row r="54" spans="1:16">
      <c r="A54" s="104"/>
      <c r="B54" s="17"/>
      <c r="C54" s="18"/>
      <c r="D54" s="16"/>
      <c r="E54" s="15"/>
      <c r="F54" s="11"/>
    </row>
    <row r="55" spans="1:16">
      <c r="A55" s="181"/>
      <c r="B55" s="181"/>
      <c r="C55" s="19"/>
      <c r="D55" s="20"/>
      <c r="E55" s="15"/>
      <c r="F55" s="11"/>
    </row>
    <row r="56" spans="1:16">
      <c r="E56" s="15"/>
      <c r="F56" s="11"/>
    </row>
  </sheetData>
  <sortState xmlns:xlrd2="http://schemas.microsoft.com/office/spreadsheetml/2017/richdata2" ref="R8:R20">
    <sortCondition ref="R8"/>
  </sortState>
  <mergeCells count="72">
    <mergeCell ref="P4:P6"/>
    <mergeCell ref="E5:E6"/>
    <mergeCell ref="G50:L50"/>
    <mergeCell ref="A38:B38"/>
    <mergeCell ref="I18:I22"/>
    <mergeCell ref="A23:A27"/>
    <mergeCell ref="H7:H12"/>
    <mergeCell ref="A49:B49"/>
    <mergeCell ref="A50:B50"/>
    <mergeCell ref="A18:A22"/>
    <mergeCell ref="B18:B19"/>
    <mergeCell ref="H18:H19"/>
    <mergeCell ref="B20:B22"/>
    <mergeCell ref="H20:H22"/>
    <mergeCell ref="A35:C35"/>
    <mergeCell ref="G38:O38"/>
    <mergeCell ref="A51:B51"/>
    <mergeCell ref="A39:B39"/>
    <mergeCell ref="A40:B40"/>
    <mergeCell ref="A41:B41"/>
    <mergeCell ref="A42:B42"/>
    <mergeCell ref="A43:B43"/>
    <mergeCell ref="A44:B44"/>
    <mergeCell ref="A45:B45"/>
    <mergeCell ref="C4:H4"/>
    <mergeCell ref="L5:L6"/>
    <mergeCell ref="N45:O45"/>
    <mergeCell ref="N47:O47"/>
    <mergeCell ref="H5:H6"/>
    <mergeCell ref="G45:M45"/>
    <mergeCell ref="N42:O42"/>
    <mergeCell ref="N40:O40"/>
    <mergeCell ref="H42:I42"/>
    <mergeCell ref="G40:M40"/>
    <mergeCell ref="O5:O6"/>
    <mergeCell ref="G5:G6"/>
    <mergeCell ref="N41:O41"/>
    <mergeCell ref="I4:I6"/>
    <mergeCell ref="K5:K6"/>
    <mergeCell ref="F5:F6"/>
    <mergeCell ref="A37:B37"/>
    <mergeCell ref="M50:O50"/>
    <mergeCell ref="N5:N6"/>
    <mergeCell ref="B15:B17"/>
    <mergeCell ref="H13:H14"/>
    <mergeCell ref="H15:H17"/>
    <mergeCell ref="B7:B12"/>
    <mergeCell ref="I7:I17"/>
    <mergeCell ref="B13:B14"/>
    <mergeCell ref="A4:B6"/>
    <mergeCell ref="J4:O4"/>
    <mergeCell ref="C5:C6"/>
    <mergeCell ref="D5:D6"/>
    <mergeCell ref="J5:J6"/>
    <mergeCell ref="A7:A17"/>
    <mergeCell ref="M5:M6"/>
    <mergeCell ref="H29:H30"/>
    <mergeCell ref="I29:I30"/>
    <mergeCell ref="A55:B55"/>
    <mergeCell ref="B23:B24"/>
    <mergeCell ref="H23:H24"/>
    <mergeCell ref="A36:B36"/>
    <mergeCell ref="A46:B46"/>
    <mergeCell ref="A47:B47"/>
    <mergeCell ref="A48:B48"/>
    <mergeCell ref="G47:M47"/>
    <mergeCell ref="I23:I27"/>
    <mergeCell ref="B25:B27"/>
    <mergeCell ref="H25:H27"/>
    <mergeCell ref="A29:B33"/>
    <mergeCell ref="A52:B52"/>
    <mergeCell ref="A28:H28"/>
  </mergeCells>
  <pageMargins left="0.25" right="0.25" top="0.5" bottom="0.5" header="0.3" footer="0.3"/>
  <pageSetup paperSize="9" scale="73"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91673F44-7280-445C-AAC6-724D32C033D6}">
            <x14:iconSet custom="1">
              <x14:cfvo type="percent">
                <xm:f>0</xm:f>
              </x14:cfvo>
              <x14:cfvo type="num">
                <xm:f>$I$32</xm:f>
              </x14:cfvo>
              <x14:cfvo type="num" gte="0">
                <xm:f>$I$32</xm:f>
              </x14:cfvo>
              <x14:cfIcon iconSet="3Symbols" iconId="2"/>
              <x14:cfIcon iconSet="3Symbols" iconId="2"/>
              <x14:cfIcon iconSet="3Symbols" iconId="0"/>
            </x14:iconSet>
          </x14:cfRule>
          <xm:sqref>H32</xm:sqref>
        </x14:conditionalFormatting>
        <x14:conditionalFormatting xmlns:xm="http://schemas.microsoft.com/office/excel/2006/main">
          <x14:cfRule type="iconSet" priority="1" id="{B7940A05-F304-413E-A637-DADAD3D24A43}">
            <x14:iconSet custom="1">
              <x14:cfvo type="percent">
                <xm:f>0</xm:f>
              </x14:cfvo>
              <x14:cfvo type="num">
                <xm:f>$I$33</xm:f>
              </x14:cfvo>
              <x14:cfvo type="num" gte="0">
                <xm:f>$I$33</xm:f>
              </x14:cfvo>
              <x14:cfIcon iconSet="3Symbols" iconId="2"/>
              <x14:cfIcon iconSet="3Symbols" iconId="2"/>
              <x14:cfIcon iconSet="3Symbols" iconId="0"/>
            </x14:iconSet>
          </x14:cfRule>
          <xm:sqref>H33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'Budget Category'!$A$18:$A$24</xm:f>
          </x14:formula1>
          <xm:sqref>H42:I42</xm:sqref>
        </x14:dataValidation>
        <x14:dataValidation type="list" allowBlank="1" showInputMessage="1" prompt="Please select a cost category. Refer to the Readiness Guidebook for a list of ineligible items." xr:uid="{00000000-0002-0000-0200-000001000000}">
          <x14:formula1>
            <xm:f>'Budget Category'!$A$2:$A$16</xm:f>
          </x14:formula1>
          <xm:sqref>C29:C33 C7:C27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
  <sheetViews>
    <sheetView zoomScaleNormal="100" workbookViewId="0">
      <selection activeCell="B27" sqref="B26:B27"/>
    </sheetView>
  </sheetViews>
  <sheetFormatPr defaultColWidth="8.85546875" defaultRowHeight="13.9"/>
  <cols>
    <col min="1" max="1" width="12.28515625" style="29" customWidth="1"/>
    <col min="2" max="2" width="89.28515625" style="29" customWidth="1"/>
    <col min="3" max="3" width="40.42578125" style="29" bestFit="1" customWidth="1"/>
    <col min="4" max="4" width="16.140625" style="29" bestFit="1" customWidth="1"/>
    <col min="5" max="16384" width="8.85546875" style="29"/>
  </cols>
  <sheetData>
    <row r="1" spans="1:4" ht="34.15" customHeight="1">
      <c r="A1" s="122" t="s">
        <v>91</v>
      </c>
      <c r="B1" s="122" t="s">
        <v>92</v>
      </c>
      <c r="C1" s="161"/>
      <c r="D1" s="162" t="s">
        <v>93</v>
      </c>
    </row>
    <row r="2" spans="1:4">
      <c r="A2" s="151" t="s">
        <v>64</v>
      </c>
      <c r="B2" s="152" t="s">
        <v>94</v>
      </c>
      <c r="C2" s="153" t="s">
        <v>95</v>
      </c>
      <c r="D2" s="153"/>
    </row>
    <row r="3" spans="1:4">
      <c r="A3" s="154" t="s">
        <v>96</v>
      </c>
      <c r="B3" s="155" t="s">
        <v>97</v>
      </c>
      <c r="C3" s="153" t="s">
        <v>98</v>
      </c>
      <c r="D3" s="153"/>
    </row>
    <row r="4" spans="1:4">
      <c r="A4" s="154" t="s">
        <v>99</v>
      </c>
      <c r="B4" s="156" t="s">
        <v>100</v>
      </c>
      <c r="C4" s="153" t="s">
        <v>101</v>
      </c>
      <c r="D4" s="153"/>
    </row>
    <row r="5" spans="1:4">
      <c r="A5" s="154" t="s">
        <v>102</v>
      </c>
      <c r="B5" s="156" t="s">
        <v>103</v>
      </c>
      <c r="C5" s="153" t="s">
        <v>104</v>
      </c>
      <c r="D5" s="153"/>
    </row>
    <row r="6" spans="1:4">
      <c r="A6" s="154" t="s">
        <v>105</v>
      </c>
      <c r="B6" s="156" t="s">
        <v>106</v>
      </c>
      <c r="C6" s="153" t="s">
        <v>107</v>
      </c>
      <c r="D6" s="153" t="s">
        <v>108</v>
      </c>
    </row>
    <row r="7" spans="1:4">
      <c r="A7" s="154" t="s">
        <v>109</v>
      </c>
      <c r="B7" s="155" t="s">
        <v>110</v>
      </c>
      <c r="C7" s="153" t="s">
        <v>107</v>
      </c>
      <c r="D7" s="153" t="s">
        <v>108</v>
      </c>
    </row>
    <row r="8" spans="1:4">
      <c r="A8" s="154" t="s">
        <v>111</v>
      </c>
      <c r="B8" s="155" t="s">
        <v>112</v>
      </c>
      <c r="C8" s="153" t="s">
        <v>113</v>
      </c>
      <c r="D8" s="153"/>
    </row>
    <row r="9" spans="1:4" ht="24">
      <c r="A9" s="154" t="s">
        <v>114</v>
      </c>
      <c r="B9" s="156" t="s">
        <v>115</v>
      </c>
      <c r="C9" s="153" t="s">
        <v>107</v>
      </c>
      <c r="D9" s="153" t="s">
        <v>116</v>
      </c>
    </row>
    <row r="10" spans="1:4">
      <c r="A10" s="157" t="s">
        <v>117</v>
      </c>
      <c r="B10" s="155" t="s">
        <v>118</v>
      </c>
      <c r="C10" s="153" t="s">
        <v>119</v>
      </c>
      <c r="D10" s="153" t="s">
        <v>116</v>
      </c>
    </row>
    <row r="11" spans="1:4">
      <c r="A11" s="154" t="s">
        <v>120</v>
      </c>
      <c r="B11" s="153" t="s">
        <v>121</v>
      </c>
      <c r="C11" s="153" t="s">
        <v>122</v>
      </c>
      <c r="D11" s="153" t="s">
        <v>123</v>
      </c>
    </row>
    <row r="12" spans="1:4">
      <c r="A12" s="158"/>
      <c r="B12" s="157"/>
      <c r="C12" s="157"/>
    </row>
    <row r="13" spans="1:4">
      <c r="A13" s="159"/>
      <c r="B13" s="160"/>
    </row>
    <row r="14" spans="1:4">
      <c r="A14" s="159"/>
      <c r="B14" s="160"/>
    </row>
    <row r="15" spans="1:4">
      <c r="A15" s="159"/>
      <c r="B15" s="160"/>
    </row>
    <row r="16" spans="1:4">
      <c r="A16" s="159"/>
      <c r="B16" s="16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N40"/>
  <sheetViews>
    <sheetView topLeftCell="A9" zoomScale="80" zoomScaleNormal="80" workbookViewId="0">
      <selection activeCell="F32" sqref="F32"/>
    </sheetView>
  </sheetViews>
  <sheetFormatPr defaultColWidth="8.85546875" defaultRowHeight="13.9"/>
  <cols>
    <col min="1" max="1" width="47.42578125" style="29" customWidth="1"/>
    <col min="2" max="2" width="8.85546875" style="29"/>
    <col min="3" max="3" width="19.28515625" style="29" customWidth="1"/>
    <col min="4" max="4" width="17.28515625" style="29" customWidth="1"/>
    <col min="5" max="5" width="8.85546875" style="29"/>
    <col min="6" max="6" width="24" style="29" customWidth="1"/>
    <col min="7" max="7" width="14.28515625" style="29" customWidth="1"/>
    <col min="8" max="8" width="21.85546875" style="29" customWidth="1"/>
    <col min="9" max="16384" width="8.85546875" style="29"/>
  </cols>
  <sheetData>
    <row r="1" spans="1:14">
      <c r="A1" s="90" t="s">
        <v>124</v>
      </c>
      <c r="B1" s="61"/>
      <c r="C1" s="61"/>
      <c r="D1" s="61"/>
      <c r="E1" s="61"/>
      <c r="F1" s="61"/>
      <c r="G1" s="61"/>
      <c r="H1" s="61"/>
      <c r="I1" s="61"/>
      <c r="J1" s="61"/>
      <c r="K1" s="61"/>
      <c r="L1" s="61"/>
      <c r="M1" s="61"/>
      <c r="N1" s="61"/>
    </row>
    <row r="2" spans="1:14" ht="35.1" customHeight="1">
      <c r="A2" s="175" t="s">
        <v>125</v>
      </c>
      <c r="B2" s="175"/>
      <c r="C2" s="175"/>
      <c r="D2" s="175"/>
      <c r="E2" s="175"/>
      <c r="F2" s="175"/>
      <c r="G2" s="175"/>
      <c r="H2" s="175"/>
      <c r="I2" s="175"/>
      <c r="J2" s="175"/>
      <c r="K2" s="175"/>
      <c r="L2" s="175"/>
      <c r="M2" s="175"/>
      <c r="N2" s="175"/>
    </row>
    <row r="3" spans="1:14">
      <c r="A3" s="61"/>
      <c r="B3" s="61"/>
      <c r="C3" s="61"/>
      <c r="D3" s="61"/>
      <c r="E3" s="61"/>
      <c r="F3" s="61"/>
      <c r="G3" s="61"/>
      <c r="H3" s="61"/>
      <c r="I3" s="61"/>
      <c r="J3" s="61"/>
      <c r="K3" s="61"/>
      <c r="L3" s="61"/>
      <c r="M3" s="61"/>
      <c r="N3" s="61"/>
    </row>
    <row r="4" spans="1:14" ht="39.6" customHeight="1">
      <c r="A4" s="125" t="s">
        <v>126</v>
      </c>
      <c r="B4" s="204" t="s">
        <v>127</v>
      </c>
      <c r="C4" s="204"/>
      <c r="D4" s="126" t="s">
        <v>128</v>
      </c>
      <c r="E4" s="204" t="s">
        <v>129</v>
      </c>
      <c r="F4" s="204"/>
      <c r="G4" s="204" t="s">
        <v>130</v>
      </c>
      <c r="H4" s="204"/>
      <c r="I4" s="204" t="s">
        <v>131</v>
      </c>
      <c r="J4" s="204"/>
      <c r="K4" s="204"/>
      <c r="L4" s="204" t="s">
        <v>132</v>
      </c>
      <c r="M4" s="204"/>
      <c r="N4" s="238"/>
    </row>
    <row r="5" spans="1:14">
      <c r="A5" s="237" t="s">
        <v>133</v>
      </c>
      <c r="B5" s="237"/>
      <c r="C5" s="237"/>
      <c r="D5" s="237"/>
      <c r="E5" s="237"/>
      <c r="F5" s="237"/>
      <c r="G5" s="237"/>
      <c r="H5" s="237"/>
      <c r="I5" s="237"/>
      <c r="J5" s="237"/>
      <c r="K5" s="237"/>
      <c r="L5" s="237"/>
      <c r="M5" s="237"/>
      <c r="N5" s="237"/>
    </row>
    <row r="6" spans="1:14">
      <c r="A6" s="107"/>
      <c r="B6" s="230"/>
      <c r="C6" s="230"/>
      <c r="D6" s="79"/>
      <c r="E6" s="231"/>
      <c r="F6" s="231"/>
      <c r="G6" s="232"/>
      <c r="H6" s="232"/>
      <c r="I6" s="226"/>
      <c r="J6" s="226"/>
      <c r="K6" s="226"/>
      <c r="L6" s="226"/>
      <c r="M6" s="226"/>
      <c r="N6" s="226"/>
    </row>
    <row r="7" spans="1:14">
      <c r="A7" s="107"/>
      <c r="B7" s="230"/>
      <c r="C7" s="230"/>
      <c r="D7" s="79"/>
      <c r="E7" s="231"/>
      <c r="F7" s="231"/>
      <c r="G7" s="232"/>
      <c r="H7" s="232"/>
      <c r="I7" s="226"/>
      <c r="J7" s="226"/>
      <c r="K7" s="226"/>
      <c r="L7" s="226"/>
      <c r="M7" s="226"/>
      <c r="N7" s="226"/>
    </row>
    <row r="8" spans="1:14">
      <c r="A8" s="107"/>
      <c r="B8" s="230"/>
      <c r="C8" s="230"/>
      <c r="D8" s="79"/>
      <c r="E8" s="231"/>
      <c r="F8" s="231"/>
      <c r="G8" s="232"/>
      <c r="H8" s="232"/>
      <c r="I8" s="226"/>
      <c r="J8" s="226"/>
      <c r="K8" s="226"/>
      <c r="L8" s="226"/>
      <c r="M8" s="226"/>
      <c r="N8" s="226"/>
    </row>
    <row r="9" spans="1:14">
      <c r="A9" s="106"/>
      <c r="B9" s="227"/>
      <c r="C9" s="227"/>
      <c r="D9" s="80"/>
      <c r="E9" s="228"/>
      <c r="F9" s="228"/>
      <c r="G9" s="229"/>
      <c r="H9" s="229"/>
      <c r="I9" s="226"/>
      <c r="J9" s="226"/>
      <c r="K9" s="226"/>
      <c r="L9" s="226"/>
      <c r="M9" s="226"/>
      <c r="N9" s="226"/>
    </row>
    <row r="10" spans="1:14">
      <c r="A10" s="106"/>
      <c r="B10" s="227"/>
      <c r="C10" s="227"/>
      <c r="D10" s="80"/>
      <c r="E10" s="228"/>
      <c r="F10" s="228"/>
      <c r="G10" s="229"/>
      <c r="H10" s="229"/>
      <c r="I10" s="226"/>
      <c r="J10" s="226"/>
      <c r="K10" s="226"/>
      <c r="L10" s="226"/>
      <c r="M10" s="226"/>
      <c r="N10" s="226"/>
    </row>
    <row r="11" spans="1:14">
      <c r="A11" s="106"/>
      <c r="B11" s="227"/>
      <c r="C11" s="227"/>
      <c r="D11" s="80"/>
      <c r="E11" s="228"/>
      <c r="F11" s="228"/>
      <c r="G11" s="229"/>
      <c r="H11" s="229"/>
      <c r="I11" s="226"/>
      <c r="J11" s="226"/>
      <c r="K11" s="226"/>
      <c r="L11" s="226"/>
      <c r="M11" s="226"/>
      <c r="N11" s="226"/>
    </row>
    <row r="12" spans="1:14">
      <c r="A12" s="106"/>
      <c r="B12" s="227"/>
      <c r="C12" s="227"/>
      <c r="D12" s="80"/>
      <c r="E12" s="228"/>
      <c r="F12" s="228"/>
      <c r="G12" s="229"/>
      <c r="H12" s="229"/>
      <c r="I12" s="226"/>
      <c r="J12" s="226"/>
      <c r="K12" s="226"/>
      <c r="L12" s="226"/>
      <c r="M12" s="226"/>
      <c r="N12" s="226"/>
    </row>
    <row r="13" spans="1:14">
      <c r="A13" s="106"/>
      <c r="B13" s="227"/>
      <c r="C13" s="227"/>
      <c r="D13" s="80"/>
      <c r="E13" s="228"/>
      <c r="F13" s="228"/>
      <c r="G13" s="229"/>
      <c r="H13" s="229"/>
      <c r="I13" s="226"/>
      <c r="J13" s="226"/>
      <c r="K13" s="226"/>
      <c r="L13" s="226"/>
      <c r="M13" s="226"/>
      <c r="N13" s="226"/>
    </row>
    <row r="14" spans="1:14">
      <c r="A14" s="106"/>
      <c r="B14" s="227"/>
      <c r="C14" s="227"/>
      <c r="D14" s="80"/>
      <c r="E14" s="228"/>
      <c r="F14" s="228"/>
      <c r="G14" s="229"/>
      <c r="H14" s="229"/>
      <c r="I14" s="226"/>
      <c r="J14" s="226"/>
      <c r="K14" s="226"/>
      <c r="L14" s="226"/>
      <c r="M14" s="226"/>
      <c r="N14" s="226"/>
    </row>
    <row r="15" spans="1:14">
      <c r="A15" s="239" t="s">
        <v>134</v>
      </c>
      <c r="B15" s="240"/>
      <c r="C15" s="240"/>
      <c r="D15" s="81">
        <f>SUM(D6:D14)</f>
        <v>0</v>
      </c>
      <c r="E15" s="241"/>
      <c r="F15" s="241"/>
      <c r="G15" s="241"/>
      <c r="H15" s="241"/>
      <c r="I15" s="241"/>
      <c r="J15" s="241"/>
      <c r="K15" s="241"/>
      <c r="L15" s="241"/>
      <c r="M15" s="241"/>
      <c r="N15" s="242"/>
    </row>
    <row r="16" spans="1:14">
      <c r="A16" s="82"/>
      <c r="B16" s="83"/>
      <c r="C16" s="83"/>
      <c r="D16" s="84"/>
      <c r="E16" s="85"/>
      <c r="F16" s="85"/>
      <c r="G16" s="85"/>
      <c r="H16" s="85"/>
      <c r="I16" s="85"/>
      <c r="J16" s="85"/>
      <c r="K16" s="85"/>
      <c r="L16" s="85"/>
      <c r="M16" s="85"/>
      <c r="N16" s="86"/>
    </row>
    <row r="17" spans="1:14">
      <c r="A17" s="243" t="s">
        <v>135</v>
      </c>
      <c r="B17" s="244"/>
      <c r="C17" s="244"/>
      <c r="D17" s="244"/>
      <c r="E17" s="244"/>
      <c r="F17" s="244"/>
      <c r="G17" s="244"/>
      <c r="H17" s="244"/>
      <c r="I17" s="244"/>
      <c r="J17" s="244"/>
      <c r="K17" s="244"/>
      <c r="L17" s="244"/>
      <c r="M17" s="244"/>
      <c r="N17" s="245"/>
    </row>
    <row r="18" spans="1:14" ht="45.6">
      <c r="A18" s="163" t="s">
        <v>136</v>
      </c>
      <c r="B18" s="223"/>
      <c r="C18" s="223"/>
      <c r="D18" s="87">
        <v>388620</v>
      </c>
      <c r="E18" s="224"/>
      <c r="F18" s="224"/>
      <c r="G18" s="225"/>
      <c r="H18" s="225"/>
      <c r="I18" s="226"/>
      <c r="J18" s="226"/>
      <c r="K18" s="226"/>
      <c r="L18" s="226"/>
      <c r="M18" s="226"/>
      <c r="N18" s="226"/>
    </row>
    <row r="19" spans="1:14">
      <c r="A19" s="105"/>
      <c r="B19" s="223"/>
      <c r="C19" s="223"/>
      <c r="D19" s="87"/>
      <c r="E19" s="224"/>
      <c r="F19" s="224"/>
      <c r="G19" s="225"/>
      <c r="H19" s="225"/>
      <c r="I19" s="226"/>
      <c r="J19" s="226"/>
      <c r="K19" s="226"/>
      <c r="L19" s="226"/>
      <c r="M19" s="226"/>
      <c r="N19" s="226"/>
    </row>
    <row r="20" spans="1:14">
      <c r="A20" s="106"/>
      <c r="B20" s="227"/>
      <c r="C20" s="227"/>
      <c r="D20" s="80"/>
      <c r="E20" s="228"/>
      <c r="F20" s="228"/>
      <c r="G20" s="229"/>
      <c r="H20" s="229"/>
      <c r="I20" s="226"/>
      <c r="J20" s="226"/>
      <c r="K20" s="226"/>
      <c r="L20" s="226"/>
      <c r="M20" s="226"/>
      <c r="N20" s="226"/>
    </row>
    <row r="21" spans="1:14">
      <c r="A21" s="106"/>
      <c r="B21" s="227"/>
      <c r="C21" s="227"/>
      <c r="D21" s="80"/>
      <c r="E21" s="228"/>
      <c r="F21" s="228"/>
      <c r="G21" s="229"/>
      <c r="H21" s="229"/>
      <c r="I21" s="226"/>
      <c r="J21" s="226"/>
      <c r="K21" s="226"/>
      <c r="L21" s="226"/>
      <c r="M21" s="226"/>
      <c r="N21" s="226"/>
    </row>
    <row r="22" spans="1:14">
      <c r="A22" s="106"/>
      <c r="B22" s="227"/>
      <c r="C22" s="227"/>
      <c r="D22" s="80"/>
      <c r="E22" s="228"/>
      <c r="F22" s="228"/>
      <c r="G22" s="229"/>
      <c r="H22" s="229"/>
      <c r="I22" s="226"/>
      <c r="J22" s="226"/>
      <c r="K22" s="226"/>
      <c r="L22" s="226"/>
      <c r="M22" s="226"/>
      <c r="N22" s="226"/>
    </row>
    <row r="23" spans="1:14">
      <c r="A23" s="106"/>
      <c r="B23" s="227"/>
      <c r="C23" s="227"/>
      <c r="D23" s="80"/>
      <c r="E23" s="228"/>
      <c r="F23" s="228"/>
      <c r="G23" s="229"/>
      <c r="H23" s="229"/>
      <c r="I23" s="226"/>
      <c r="J23" s="226"/>
      <c r="K23" s="226"/>
      <c r="L23" s="226"/>
      <c r="M23" s="226"/>
      <c r="N23" s="226"/>
    </row>
    <row r="24" spans="1:14">
      <c r="A24" s="106"/>
      <c r="B24" s="227"/>
      <c r="C24" s="227"/>
      <c r="D24" s="80"/>
      <c r="E24" s="228"/>
      <c r="F24" s="228"/>
      <c r="G24" s="229"/>
      <c r="H24" s="229"/>
      <c r="I24" s="226"/>
      <c r="J24" s="226"/>
      <c r="K24" s="226"/>
      <c r="L24" s="226"/>
      <c r="M24" s="226"/>
      <c r="N24" s="226"/>
    </row>
    <row r="25" spans="1:14">
      <c r="A25" s="106"/>
      <c r="B25" s="227"/>
      <c r="C25" s="227"/>
      <c r="D25" s="80"/>
      <c r="E25" s="228"/>
      <c r="F25" s="228"/>
      <c r="G25" s="229"/>
      <c r="H25" s="229"/>
      <c r="I25" s="226"/>
      <c r="J25" s="226"/>
      <c r="K25" s="226"/>
      <c r="L25" s="226"/>
      <c r="M25" s="226"/>
      <c r="N25" s="226"/>
    </row>
    <row r="26" spans="1:14">
      <c r="A26" s="108"/>
      <c r="B26" s="219"/>
      <c r="C26" s="219"/>
      <c r="D26" s="88"/>
      <c r="E26" s="220"/>
      <c r="F26" s="220"/>
      <c r="G26" s="221"/>
      <c r="H26" s="221"/>
      <c r="I26" s="222"/>
      <c r="J26" s="222"/>
      <c r="K26" s="222"/>
      <c r="L26" s="222"/>
      <c r="M26" s="222"/>
      <c r="N26" s="222"/>
    </row>
    <row r="27" spans="1:14">
      <c r="A27" s="233" t="s">
        <v>134</v>
      </c>
      <c r="B27" s="234"/>
      <c r="C27" s="234"/>
      <c r="D27" s="89">
        <v>388620</v>
      </c>
      <c r="E27" s="235"/>
      <c r="F27" s="235"/>
      <c r="G27" s="235"/>
      <c r="H27" s="235"/>
      <c r="I27" s="235"/>
      <c r="J27" s="235"/>
      <c r="K27" s="235"/>
      <c r="L27" s="235"/>
      <c r="M27" s="235"/>
      <c r="N27" s="236"/>
    </row>
    <row r="29" spans="1:14" ht="14.45">
      <c r="A29" s="165" t="s">
        <v>137</v>
      </c>
      <c r="B29" s="164"/>
    </row>
    <row r="30" spans="1:14">
      <c r="A30" s="164"/>
      <c r="B30" s="164"/>
    </row>
    <row r="31" spans="1:14" ht="48.6" customHeight="1">
      <c r="A31" s="246" t="s">
        <v>138</v>
      </c>
      <c r="B31" s="246"/>
    </row>
    <row r="32" spans="1:14" ht="92.45" customHeight="1">
      <c r="A32" s="246" t="s">
        <v>139</v>
      </c>
      <c r="B32" s="246"/>
    </row>
    <row r="33" spans="1:2" ht="111.6" customHeight="1">
      <c r="A33" s="247" t="s">
        <v>140</v>
      </c>
      <c r="B33" s="248"/>
    </row>
    <row r="34" spans="1:2" ht="175.15" customHeight="1">
      <c r="A34" s="246" t="s">
        <v>141</v>
      </c>
      <c r="B34" s="246"/>
    </row>
    <row r="35" spans="1:2" ht="118.9" customHeight="1">
      <c r="A35" s="246" t="s">
        <v>142</v>
      </c>
      <c r="B35" s="246"/>
    </row>
    <row r="36" spans="1:2" ht="25.9" customHeight="1">
      <c r="A36" s="249" t="s">
        <v>143</v>
      </c>
      <c r="B36" s="249"/>
    </row>
    <row r="37" spans="1:2" ht="30.6" customHeight="1">
      <c r="A37" s="249" t="s">
        <v>144</v>
      </c>
      <c r="B37" s="249"/>
    </row>
    <row r="38" spans="1:2" ht="21.6" customHeight="1">
      <c r="A38" s="249" t="s">
        <v>145</v>
      </c>
      <c r="B38" s="249"/>
    </row>
    <row r="39" spans="1:2">
      <c r="A39" s="249" t="s">
        <v>146</v>
      </c>
      <c r="B39" s="249"/>
    </row>
    <row r="40" spans="1:2" ht="14.45">
      <c r="A40" s="150"/>
      <c r="B40" s="150"/>
    </row>
  </sheetData>
  <mergeCells count="111">
    <mergeCell ref="A31:B31"/>
    <mergeCell ref="A32:B32"/>
    <mergeCell ref="A33:B33"/>
    <mergeCell ref="A34:B34"/>
    <mergeCell ref="A35:B35"/>
    <mergeCell ref="A36:B36"/>
    <mergeCell ref="A37:B37"/>
    <mergeCell ref="A38:B38"/>
    <mergeCell ref="A39:B39"/>
    <mergeCell ref="A17:N17"/>
    <mergeCell ref="B18:C18"/>
    <mergeCell ref="E18:F18"/>
    <mergeCell ref="G18:H18"/>
    <mergeCell ref="I18:K18"/>
    <mergeCell ref="L18:N18"/>
    <mergeCell ref="I14:K14"/>
    <mergeCell ref="B23:C23"/>
    <mergeCell ref="E23:F23"/>
    <mergeCell ref="G23:H23"/>
    <mergeCell ref="I23:K23"/>
    <mergeCell ref="L23:N23"/>
    <mergeCell ref="B22:C22"/>
    <mergeCell ref="E22:F22"/>
    <mergeCell ref="G22:H22"/>
    <mergeCell ref="I22:K22"/>
    <mergeCell ref="L22:N22"/>
    <mergeCell ref="L14:N14"/>
    <mergeCell ref="I10:K10"/>
    <mergeCell ref="L10:N10"/>
    <mergeCell ref="B9:C9"/>
    <mergeCell ref="E9:F9"/>
    <mergeCell ref="G9:H9"/>
    <mergeCell ref="I9:K9"/>
    <mergeCell ref="L9:N9"/>
    <mergeCell ref="B21:C21"/>
    <mergeCell ref="E21:F21"/>
    <mergeCell ref="G21:H21"/>
    <mergeCell ref="I21:K21"/>
    <mergeCell ref="L21:N21"/>
    <mergeCell ref="B11:C11"/>
    <mergeCell ref="E11:F11"/>
    <mergeCell ref="G11:H11"/>
    <mergeCell ref="I11:K11"/>
    <mergeCell ref="L11:N11"/>
    <mergeCell ref="B12:C12"/>
    <mergeCell ref="E12:F12"/>
    <mergeCell ref="G12:H12"/>
    <mergeCell ref="I12:K12"/>
    <mergeCell ref="L12:N12"/>
    <mergeCell ref="A15:C15"/>
    <mergeCell ref="E15:N15"/>
    <mergeCell ref="B13:C13"/>
    <mergeCell ref="E13:F13"/>
    <mergeCell ref="G13:H13"/>
    <mergeCell ref="I13:K13"/>
    <mergeCell ref="L13:N13"/>
    <mergeCell ref="A5:N5"/>
    <mergeCell ref="B4:C4"/>
    <mergeCell ref="E4:F4"/>
    <mergeCell ref="G4:H4"/>
    <mergeCell ref="I4:K4"/>
    <mergeCell ref="L4:N4"/>
    <mergeCell ref="B7:C7"/>
    <mergeCell ref="E7:F7"/>
    <mergeCell ref="G7:H7"/>
    <mergeCell ref="I7:K7"/>
    <mergeCell ref="L7:N7"/>
    <mergeCell ref="B6:C6"/>
    <mergeCell ref="E6:F6"/>
    <mergeCell ref="G6:H6"/>
    <mergeCell ref="I6:K6"/>
    <mergeCell ref="L6:N6"/>
    <mergeCell ref="B10:C10"/>
    <mergeCell ref="E10:F10"/>
    <mergeCell ref="G10:H10"/>
    <mergeCell ref="A27:C27"/>
    <mergeCell ref="E27:N27"/>
    <mergeCell ref="B24:C24"/>
    <mergeCell ref="E24:F24"/>
    <mergeCell ref="G24:H24"/>
    <mergeCell ref="I24:K24"/>
    <mergeCell ref="L24:N24"/>
    <mergeCell ref="B25:C25"/>
    <mergeCell ref="E25:F25"/>
    <mergeCell ref="G25:H25"/>
    <mergeCell ref="I25:K25"/>
    <mergeCell ref="L25:N25"/>
    <mergeCell ref="A2:N2"/>
    <mergeCell ref="B26:C26"/>
    <mergeCell ref="E26:F26"/>
    <mergeCell ref="G26:H26"/>
    <mergeCell ref="I26:K26"/>
    <mergeCell ref="L26:N26"/>
    <mergeCell ref="B19:C19"/>
    <mergeCell ref="E19:F19"/>
    <mergeCell ref="G19:H19"/>
    <mergeCell ref="I19:K19"/>
    <mergeCell ref="L19:N19"/>
    <mergeCell ref="B20:C20"/>
    <mergeCell ref="E20:F20"/>
    <mergeCell ref="G20:H20"/>
    <mergeCell ref="I20:K20"/>
    <mergeCell ref="L20:N20"/>
    <mergeCell ref="B8:C8"/>
    <mergeCell ref="E8:F8"/>
    <mergeCell ref="G8:H8"/>
    <mergeCell ref="I8:K8"/>
    <mergeCell ref="L8:N8"/>
    <mergeCell ref="B14:C14"/>
    <mergeCell ref="E14:F14"/>
    <mergeCell ref="G14:H14"/>
  </mergeCells>
  <pageMargins left="0.7" right="0.7" top="0.75" bottom="0.75" header="0.3" footer="0.3"/>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9"/>
  <sheetViews>
    <sheetView topLeftCell="A15" workbookViewId="0">
      <selection activeCell="A30" sqref="A30"/>
    </sheetView>
  </sheetViews>
  <sheetFormatPr defaultColWidth="9.140625" defaultRowHeight="14.45"/>
  <cols>
    <col min="1" max="1" width="73" customWidth="1"/>
    <col min="2" max="2" width="18.42578125" customWidth="1"/>
    <col min="3" max="38" width="3.7109375" customWidth="1"/>
  </cols>
  <sheetData>
    <row r="1" spans="1:38" s="1" customFormat="1">
      <c r="A1" s="109" t="s">
        <v>147</v>
      </c>
    </row>
    <row r="2" spans="1:38" s="3" customFormat="1">
      <c r="A2" s="110" t="s">
        <v>148</v>
      </c>
    </row>
    <row r="3" spans="1:38" s="3" customFormat="1">
      <c r="A3" s="110" t="s">
        <v>149</v>
      </c>
    </row>
    <row r="4" spans="1:38" s="3" customFormat="1">
      <c r="A4" s="110" t="s">
        <v>150</v>
      </c>
    </row>
    <row r="5" spans="1:38" s="3" customFormat="1">
      <c r="A5" s="110"/>
    </row>
    <row r="6" spans="1:38" s="3" customFormat="1">
      <c r="A6" s="110"/>
      <c r="C6" s="111"/>
      <c r="D6" s="110" t="s">
        <v>151</v>
      </c>
      <c r="J6" s="121"/>
      <c r="K6" s="110" t="s">
        <v>152</v>
      </c>
      <c r="R6" s="112"/>
      <c r="S6" s="110" t="s">
        <v>153</v>
      </c>
    </row>
    <row r="7" spans="1:38" s="3" customFormat="1">
      <c r="A7" s="110"/>
    </row>
    <row r="8" spans="1:38" s="3" customFormat="1" ht="15" customHeight="1">
      <c r="A8" s="256" t="s">
        <v>154</v>
      </c>
      <c r="B8" s="257"/>
      <c r="C8" s="257" t="s">
        <v>155</v>
      </c>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row>
    <row r="9" spans="1:38" s="3" customFormat="1" ht="14.85" customHeight="1">
      <c r="A9" s="258"/>
      <c r="B9" s="259"/>
      <c r="C9" s="262" t="s">
        <v>156</v>
      </c>
      <c r="D9" s="250" t="s">
        <v>157</v>
      </c>
      <c r="E9" s="250" t="s">
        <v>158</v>
      </c>
      <c r="F9" s="250" t="s">
        <v>159</v>
      </c>
      <c r="G9" s="250" t="s">
        <v>160</v>
      </c>
      <c r="H9" s="250" t="s">
        <v>161</v>
      </c>
      <c r="I9" s="250" t="s">
        <v>162</v>
      </c>
      <c r="J9" s="250" t="s">
        <v>163</v>
      </c>
      <c r="K9" s="250" t="s">
        <v>164</v>
      </c>
      <c r="L9" s="250" t="s">
        <v>165</v>
      </c>
      <c r="M9" s="250" t="s">
        <v>166</v>
      </c>
      <c r="N9" s="250" t="s">
        <v>167</v>
      </c>
      <c r="O9" s="250" t="s">
        <v>168</v>
      </c>
      <c r="P9" s="250" t="s">
        <v>169</v>
      </c>
      <c r="Q9" s="250" t="s">
        <v>170</v>
      </c>
      <c r="R9" s="250" t="s">
        <v>171</v>
      </c>
      <c r="S9" s="250" t="s">
        <v>172</v>
      </c>
      <c r="T9" s="250" t="s">
        <v>173</v>
      </c>
      <c r="U9" s="250" t="s">
        <v>174</v>
      </c>
      <c r="V9" s="250" t="s">
        <v>175</v>
      </c>
      <c r="W9" s="250" t="s">
        <v>176</v>
      </c>
      <c r="X9" s="250" t="s">
        <v>177</v>
      </c>
      <c r="Y9" s="250" t="s">
        <v>178</v>
      </c>
      <c r="Z9" s="250" t="s">
        <v>179</v>
      </c>
      <c r="AA9" s="250" t="s">
        <v>180</v>
      </c>
      <c r="AB9" s="250" t="s">
        <v>181</v>
      </c>
      <c r="AC9" s="250" t="s">
        <v>182</v>
      </c>
      <c r="AD9" s="250" t="s">
        <v>183</v>
      </c>
      <c r="AE9" s="250" t="s">
        <v>184</v>
      </c>
      <c r="AF9" s="250" t="s">
        <v>185</v>
      </c>
      <c r="AG9" s="250" t="s">
        <v>186</v>
      </c>
      <c r="AH9" s="250" t="s">
        <v>187</v>
      </c>
      <c r="AI9" s="250" t="s">
        <v>188</v>
      </c>
      <c r="AJ9" s="250" t="s">
        <v>189</v>
      </c>
      <c r="AK9" s="250" t="s">
        <v>190</v>
      </c>
      <c r="AL9" s="252" t="s">
        <v>191</v>
      </c>
    </row>
    <row r="10" spans="1:38" s="3" customFormat="1">
      <c r="A10" s="260"/>
      <c r="B10" s="261"/>
      <c r="C10" s="263"/>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3"/>
    </row>
    <row r="11" spans="1:38" s="3" customFormat="1">
      <c r="A11" s="254" t="s">
        <v>192</v>
      </c>
      <c r="B11" s="255"/>
      <c r="C11" s="113"/>
      <c r="D11" s="166"/>
      <c r="E11" s="166"/>
      <c r="F11" s="166"/>
      <c r="G11" s="166"/>
      <c r="H11" s="166"/>
      <c r="I11" s="167"/>
      <c r="J11" s="167"/>
      <c r="K11" s="167"/>
      <c r="L11" s="167"/>
      <c r="M11" s="167"/>
      <c r="O11" s="113"/>
      <c r="P11" s="113"/>
      <c r="Q11" s="114"/>
      <c r="R11" s="113"/>
      <c r="S11" s="113"/>
      <c r="T11" s="113"/>
      <c r="U11" s="113"/>
      <c r="V11" s="113"/>
      <c r="W11" s="113"/>
      <c r="X11" s="113"/>
      <c r="Y11" s="113"/>
      <c r="Z11" s="113"/>
      <c r="AA11" s="113"/>
      <c r="AB11" s="113"/>
      <c r="AC11" s="113"/>
      <c r="AD11" s="113"/>
      <c r="AE11" s="113"/>
      <c r="AF11" s="113"/>
      <c r="AG11" s="113"/>
      <c r="AH11" s="113"/>
      <c r="AI11" s="113"/>
      <c r="AJ11" s="113"/>
      <c r="AK11" s="113"/>
      <c r="AL11" s="113"/>
    </row>
    <row r="12" spans="1:38" s="3" customFormat="1">
      <c r="A12" s="115" t="s">
        <v>193</v>
      </c>
      <c r="B12" s="116"/>
      <c r="C12" s="113"/>
      <c r="D12" s="120"/>
      <c r="E12" s="120"/>
      <c r="F12" s="120"/>
      <c r="G12" s="120"/>
      <c r="H12" s="120"/>
      <c r="I12" s="120"/>
      <c r="J12" s="120"/>
      <c r="K12" s="120"/>
      <c r="L12" s="120"/>
      <c r="M12" s="120"/>
      <c r="N12" s="120"/>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row>
    <row r="13" spans="1:38" s="3" customFormat="1" ht="24">
      <c r="A13" s="147" t="s">
        <v>194</v>
      </c>
      <c r="B13" s="145" t="s">
        <v>195</v>
      </c>
      <c r="C13" s="168"/>
      <c r="D13" s="168"/>
      <c r="E13" s="168"/>
      <c r="F13" s="168"/>
      <c r="G13" s="168"/>
      <c r="H13" s="168"/>
      <c r="I13" s="168"/>
      <c r="J13" s="168"/>
      <c r="K13" s="168"/>
      <c r="L13" s="168"/>
      <c r="M13" s="168"/>
      <c r="N13" s="168"/>
      <c r="O13" s="168"/>
      <c r="P13" s="168"/>
      <c r="Q13" s="168"/>
      <c r="R13" s="168"/>
      <c r="S13" s="168"/>
      <c r="T13" s="112"/>
      <c r="U13" s="113"/>
      <c r="V13" s="113"/>
      <c r="W13" s="113"/>
      <c r="X13" s="113"/>
      <c r="Y13" s="113"/>
      <c r="Z13" s="113"/>
      <c r="AA13" s="113"/>
      <c r="AB13" s="113"/>
      <c r="AC13" s="113"/>
      <c r="AD13" s="113"/>
      <c r="AE13" s="113"/>
      <c r="AF13" s="113"/>
      <c r="AG13" s="113"/>
      <c r="AH13" s="113"/>
      <c r="AI13" s="113"/>
      <c r="AJ13" s="113"/>
      <c r="AK13" s="113"/>
      <c r="AL13" s="113"/>
    </row>
    <row r="14" spans="1:38" s="3" customFormat="1">
      <c r="A14" s="148" t="s">
        <v>196</v>
      </c>
      <c r="B14" s="146" t="s">
        <v>197</v>
      </c>
      <c r="C14" s="120"/>
      <c r="D14" s="120"/>
      <c r="E14" s="120"/>
      <c r="F14" s="120"/>
      <c r="G14" s="120"/>
      <c r="H14" s="120"/>
      <c r="I14" s="120"/>
      <c r="J14" s="120"/>
      <c r="K14" s="120"/>
      <c r="L14" s="120"/>
      <c r="M14" s="120"/>
      <c r="N14" s="120"/>
      <c r="P14" s="120"/>
      <c r="Q14" s="120"/>
      <c r="R14" s="121"/>
      <c r="S14" s="120"/>
      <c r="U14" s="114"/>
      <c r="V14" s="114"/>
      <c r="W14" s="114"/>
      <c r="X14" s="114"/>
      <c r="Y14" s="114"/>
      <c r="Z14" s="114"/>
      <c r="AA14" s="114"/>
      <c r="AB14" s="114"/>
      <c r="AC14" s="114"/>
      <c r="AD14" s="114"/>
      <c r="AE14" s="114"/>
      <c r="AF14" s="114"/>
      <c r="AG14" s="114"/>
      <c r="AH14" s="114"/>
      <c r="AI14" s="114"/>
      <c r="AJ14" s="114"/>
      <c r="AK14" s="114"/>
      <c r="AL14" s="114"/>
    </row>
    <row r="15" spans="1:38" s="3" customFormat="1">
      <c r="A15" s="143" t="s">
        <v>198</v>
      </c>
      <c r="B15" s="146" t="s">
        <v>199</v>
      </c>
      <c r="C15" s="114"/>
      <c r="D15" s="114"/>
      <c r="E15" s="114"/>
      <c r="F15" s="169"/>
      <c r="G15" s="169"/>
      <c r="H15" s="169"/>
      <c r="I15" s="169"/>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row>
    <row r="16" spans="1:38" s="3" customFormat="1" ht="23.45" customHeight="1">
      <c r="A16" s="144" t="s">
        <v>200</v>
      </c>
      <c r="B16" s="146" t="s">
        <v>201</v>
      </c>
      <c r="C16" s="114"/>
      <c r="D16" s="114"/>
      <c r="E16" s="114"/>
      <c r="F16" s="114"/>
      <c r="G16" s="114"/>
      <c r="H16" s="114"/>
      <c r="I16" s="121"/>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row>
    <row r="17" spans="1:38" s="3" customFormat="1" ht="33.6" customHeight="1">
      <c r="A17" s="143" t="s">
        <v>202</v>
      </c>
      <c r="B17" s="146" t="s">
        <v>203</v>
      </c>
      <c r="C17" s="170"/>
      <c r="D17" s="170"/>
      <c r="E17" s="170"/>
      <c r="F17" s="170"/>
      <c r="G17" s="170"/>
      <c r="H17" s="170"/>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row>
    <row r="18" spans="1:38" s="3" customFormat="1" ht="24">
      <c r="A18" s="143" t="s">
        <v>204</v>
      </c>
      <c r="B18" s="146" t="s">
        <v>205</v>
      </c>
      <c r="C18" s="119"/>
      <c r="D18" s="119"/>
      <c r="E18" s="119"/>
      <c r="F18" s="119"/>
      <c r="G18" s="119"/>
      <c r="H18" s="121"/>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row>
    <row r="19" spans="1:38" s="3" customFormat="1" ht="24">
      <c r="A19" s="143" t="s">
        <v>206</v>
      </c>
      <c r="B19" s="146" t="s">
        <v>207</v>
      </c>
      <c r="C19" s="119"/>
      <c r="D19" s="119"/>
      <c r="E19" s="170"/>
      <c r="F19" s="170"/>
      <c r="G19" s="170"/>
      <c r="H19" s="120"/>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row>
    <row r="20" spans="1:38" s="3" customFormat="1" ht="24">
      <c r="A20" s="143" t="s">
        <v>208</v>
      </c>
      <c r="B20" s="146" t="s">
        <v>209</v>
      </c>
      <c r="C20" s="119"/>
      <c r="D20" s="119"/>
      <c r="E20" s="119"/>
      <c r="F20" s="119"/>
      <c r="G20" s="121"/>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row>
    <row r="21" spans="1:38" s="3" customFormat="1" ht="29.45" customHeight="1">
      <c r="A21" s="143" t="s">
        <v>210</v>
      </c>
      <c r="B21" s="146" t="s">
        <v>211</v>
      </c>
      <c r="C21" s="119"/>
      <c r="D21" s="119"/>
      <c r="E21" s="119"/>
      <c r="F21" s="119"/>
      <c r="G21" s="119"/>
      <c r="H21" s="119"/>
      <c r="I21" s="170"/>
      <c r="J21" s="170"/>
      <c r="K21" s="170"/>
      <c r="L21" s="170"/>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row>
    <row r="22" spans="1:38" s="3" customFormat="1" ht="25.9" customHeight="1">
      <c r="A22" s="143" t="s">
        <v>212</v>
      </c>
      <c r="B22" s="146" t="s">
        <v>213</v>
      </c>
      <c r="C22" s="119"/>
      <c r="D22" s="119"/>
      <c r="E22" s="119"/>
      <c r="F22" s="119"/>
      <c r="G22" s="119"/>
      <c r="H22" s="119"/>
      <c r="I22" s="119"/>
      <c r="J22" s="119"/>
      <c r="K22" s="119"/>
      <c r="L22" s="121"/>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row>
    <row r="23" spans="1:38" s="3" customFormat="1" ht="34.15" customHeight="1">
      <c r="A23" s="143" t="s">
        <v>214</v>
      </c>
      <c r="B23" s="146" t="s">
        <v>215</v>
      </c>
      <c r="C23" s="119"/>
      <c r="D23" s="119"/>
      <c r="E23" s="119"/>
      <c r="F23" s="119"/>
      <c r="G23" s="119"/>
      <c r="H23" s="119"/>
      <c r="I23" s="119"/>
      <c r="J23" s="119"/>
      <c r="K23" s="119"/>
      <c r="L23" s="170"/>
      <c r="M23" s="170"/>
      <c r="N23" s="170"/>
      <c r="O23" s="170"/>
      <c r="P23" s="170"/>
      <c r="Q23" s="170"/>
      <c r="R23" s="170"/>
      <c r="S23" s="119"/>
      <c r="T23" s="119"/>
      <c r="U23" s="119"/>
      <c r="V23" s="119"/>
      <c r="W23" s="119"/>
      <c r="X23" s="119"/>
      <c r="Y23" s="119"/>
      <c r="Z23" s="119"/>
      <c r="AA23" s="119"/>
      <c r="AB23" s="119"/>
      <c r="AC23" s="119"/>
      <c r="AD23" s="119"/>
      <c r="AE23" s="119"/>
      <c r="AF23" s="119"/>
      <c r="AG23" s="119"/>
      <c r="AH23" s="119"/>
      <c r="AI23" s="119"/>
      <c r="AJ23" s="119"/>
      <c r="AK23" s="119"/>
      <c r="AL23" s="119"/>
    </row>
    <row r="24" spans="1:38" ht="21" customHeight="1">
      <c r="A24" s="143" t="s">
        <v>216</v>
      </c>
      <c r="B24" s="146" t="s">
        <v>217</v>
      </c>
      <c r="C24" s="120"/>
      <c r="D24" s="120"/>
      <c r="E24" s="120"/>
      <c r="F24" s="120"/>
      <c r="G24" s="120"/>
      <c r="H24" s="120"/>
      <c r="I24" s="120"/>
      <c r="J24" s="120"/>
      <c r="K24" s="120"/>
      <c r="L24" s="120"/>
      <c r="M24" s="120"/>
      <c r="N24" s="120"/>
      <c r="O24" s="120"/>
      <c r="P24" s="120"/>
      <c r="Q24" s="120"/>
      <c r="R24" s="121"/>
      <c r="S24" s="120"/>
      <c r="T24" s="120"/>
      <c r="U24" s="120"/>
      <c r="V24" s="120"/>
      <c r="W24" s="120"/>
      <c r="X24" s="120"/>
      <c r="Y24" s="120"/>
      <c r="Z24" s="120"/>
      <c r="AA24" s="120"/>
      <c r="AB24" s="120"/>
      <c r="AC24" s="120"/>
      <c r="AD24" s="120"/>
      <c r="AE24" s="120"/>
      <c r="AF24" s="120"/>
      <c r="AG24" s="120"/>
      <c r="AH24" s="120"/>
      <c r="AI24" s="120"/>
      <c r="AJ24" s="120"/>
      <c r="AK24" s="120"/>
      <c r="AL24" s="120"/>
    </row>
    <row r="25" spans="1:38">
      <c r="A25" s="143" t="s">
        <v>218</v>
      </c>
      <c r="B25" s="146" t="s">
        <v>219</v>
      </c>
      <c r="C25" s="120"/>
      <c r="D25" s="120"/>
      <c r="E25" s="120"/>
      <c r="F25" s="120"/>
      <c r="G25" s="120"/>
      <c r="H25" s="120"/>
      <c r="I25" s="120"/>
      <c r="J25" s="120"/>
      <c r="K25" s="120"/>
      <c r="L25" s="120"/>
      <c r="M25" s="120"/>
      <c r="N25" s="120"/>
      <c r="O25" s="171"/>
      <c r="P25" s="171"/>
      <c r="Q25" s="171"/>
      <c r="R25" s="171"/>
      <c r="S25" s="120"/>
      <c r="T25" s="120"/>
      <c r="U25" s="120"/>
      <c r="V25" s="120"/>
      <c r="W25" s="120"/>
      <c r="X25" s="120"/>
      <c r="Y25" s="120"/>
      <c r="Z25" s="120"/>
      <c r="AA25" s="120"/>
      <c r="AB25" s="120"/>
      <c r="AC25" s="120"/>
      <c r="AD25" s="120"/>
      <c r="AE25" s="120"/>
      <c r="AF25" s="120"/>
      <c r="AG25" s="120"/>
      <c r="AH25" s="120"/>
      <c r="AI25" s="120"/>
      <c r="AJ25" s="120"/>
      <c r="AK25" s="120"/>
      <c r="AL25" s="120"/>
    </row>
    <row r="26" spans="1:38" ht="24">
      <c r="A26" s="143" t="s">
        <v>220</v>
      </c>
      <c r="B26" s="146" t="s">
        <v>221</v>
      </c>
      <c r="C26" s="120"/>
      <c r="D26" s="120"/>
      <c r="E26" s="120"/>
      <c r="F26" s="120"/>
      <c r="G26" s="120"/>
      <c r="H26" s="120"/>
      <c r="I26" s="120"/>
      <c r="J26" s="120"/>
      <c r="K26" s="120"/>
      <c r="L26" s="120"/>
      <c r="M26" s="120"/>
      <c r="N26" s="120"/>
      <c r="O26" s="120"/>
      <c r="P26" s="120"/>
      <c r="Q26" s="120"/>
      <c r="R26" s="121"/>
      <c r="S26" s="120"/>
      <c r="T26" s="120"/>
      <c r="U26" s="120"/>
      <c r="V26" s="120"/>
      <c r="W26" s="120"/>
      <c r="X26" s="120"/>
      <c r="Y26" s="120"/>
      <c r="Z26" s="120"/>
      <c r="AA26" s="120"/>
      <c r="AB26" s="120"/>
      <c r="AC26" s="120"/>
      <c r="AD26" s="120"/>
      <c r="AE26" s="120"/>
      <c r="AF26" s="120"/>
      <c r="AG26" s="120"/>
      <c r="AH26" s="120"/>
      <c r="AI26" s="120"/>
      <c r="AJ26" s="120"/>
      <c r="AK26" s="120"/>
      <c r="AL26" s="120"/>
    </row>
    <row r="27" spans="1:38" ht="24">
      <c r="A27" s="143" t="s">
        <v>222</v>
      </c>
      <c r="B27" s="146" t="s">
        <v>223</v>
      </c>
      <c r="C27" s="120"/>
      <c r="D27" s="120"/>
      <c r="E27" s="120"/>
      <c r="F27" s="120"/>
      <c r="G27" s="120"/>
      <c r="H27" s="120"/>
      <c r="I27" s="171"/>
      <c r="J27" s="171"/>
      <c r="K27" s="171"/>
      <c r="L27" s="171"/>
      <c r="M27" s="171"/>
      <c r="N27" s="171"/>
      <c r="O27" s="171"/>
      <c r="P27" s="171"/>
      <c r="Q27" s="171"/>
      <c r="R27" s="171"/>
      <c r="S27" s="171"/>
      <c r="T27" s="171"/>
      <c r="U27" s="120"/>
      <c r="V27" s="120"/>
      <c r="W27" s="120"/>
      <c r="X27" s="120"/>
      <c r="Y27" s="120"/>
      <c r="Z27" s="120"/>
      <c r="AA27" s="120"/>
      <c r="AB27" s="120"/>
      <c r="AC27" s="120"/>
      <c r="AD27" s="120"/>
      <c r="AE27" s="120"/>
      <c r="AF27" s="120"/>
      <c r="AG27" s="120"/>
      <c r="AH27" s="120"/>
      <c r="AI27" s="120"/>
      <c r="AJ27" s="120"/>
      <c r="AK27" s="120"/>
      <c r="AL27" s="120"/>
    </row>
    <row r="28" spans="1:38" ht="24">
      <c r="A28" s="143" t="s">
        <v>224</v>
      </c>
      <c r="B28" s="146" t="s">
        <v>225</v>
      </c>
      <c r="C28" s="120"/>
      <c r="D28" s="120"/>
      <c r="E28" s="120"/>
      <c r="F28" s="120"/>
      <c r="G28" s="120"/>
      <c r="H28" s="120"/>
      <c r="I28" s="120"/>
      <c r="J28" s="120"/>
      <c r="K28" s="120"/>
      <c r="L28" s="120"/>
      <c r="M28" s="120"/>
      <c r="N28" s="121"/>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row>
    <row r="29" spans="1:38" ht="24">
      <c r="A29" s="143" t="s">
        <v>226</v>
      </c>
      <c r="B29" s="146" t="s">
        <v>227</v>
      </c>
      <c r="C29" s="120"/>
      <c r="D29" s="120"/>
      <c r="E29" s="120"/>
      <c r="F29" s="120"/>
      <c r="G29" s="120"/>
      <c r="H29" s="120"/>
      <c r="I29" s="120"/>
      <c r="J29" s="120"/>
      <c r="K29" s="120"/>
      <c r="L29" s="120"/>
      <c r="M29" s="120"/>
      <c r="N29" s="120"/>
      <c r="O29" s="121"/>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row>
    <row r="30" spans="1:38" ht="36">
      <c r="A30" s="143" t="s">
        <v>228</v>
      </c>
      <c r="B30" s="146" t="s">
        <v>229</v>
      </c>
      <c r="C30" s="120"/>
      <c r="D30" s="120"/>
      <c r="E30" s="120"/>
      <c r="F30" s="120"/>
      <c r="G30" s="120"/>
      <c r="H30" s="120"/>
      <c r="I30" s="120"/>
      <c r="J30" s="120"/>
      <c r="K30" s="120"/>
      <c r="L30" s="120"/>
      <c r="M30" s="120"/>
      <c r="N30" s="120"/>
      <c r="O30" s="120"/>
      <c r="P30" s="120"/>
      <c r="Q30" s="121"/>
      <c r="R30" s="120"/>
      <c r="S30" s="120"/>
      <c r="T30" s="120"/>
      <c r="U30" s="120"/>
      <c r="V30" s="120"/>
      <c r="W30" s="120"/>
      <c r="X30" s="120"/>
      <c r="Y30" s="120"/>
      <c r="Z30" s="120"/>
      <c r="AA30" s="120"/>
      <c r="AB30" s="120"/>
      <c r="AC30" s="120"/>
      <c r="AD30" s="120"/>
      <c r="AE30" s="120"/>
      <c r="AF30" s="120"/>
      <c r="AG30" s="120"/>
      <c r="AH30" s="120"/>
      <c r="AI30" s="120"/>
      <c r="AJ30" s="120"/>
      <c r="AK30" s="120"/>
      <c r="AL30" s="120"/>
    </row>
    <row r="31" spans="1:38">
      <c r="A31" s="118"/>
      <c r="B31" s="117"/>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c r="A32" s="118"/>
      <c r="B32" s="117"/>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row>
    <row r="33" spans="1:38">
      <c r="A33" s="118"/>
      <c r="B33" s="117"/>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row>
    <row r="34" spans="1:38">
      <c r="A34" s="118"/>
      <c r="B34" s="117"/>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38">
      <c r="A35" s="118"/>
      <c r="B35" s="117"/>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row>
    <row r="36" spans="1:38">
      <c r="A36" s="118"/>
      <c r="B36" s="117"/>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row>
    <row r="37" spans="1:38">
      <c r="A37" s="118"/>
      <c r="B37" s="117"/>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row>
    <row r="38" spans="1:38">
      <c r="A38" s="118"/>
      <c r="B38" s="117"/>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row>
    <row r="39" spans="1:38">
      <c r="A39" s="118"/>
      <c r="B39" s="117"/>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row>
  </sheetData>
  <mergeCells count="39">
    <mergeCell ref="AA9:AA10"/>
    <mergeCell ref="AB9:AB10"/>
    <mergeCell ref="AC9:AC10"/>
    <mergeCell ref="A11:B11"/>
    <mergeCell ref="N9:N10"/>
    <mergeCell ref="A8:B10"/>
    <mergeCell ref="C8:AL8"/>
    <mergeCell ref="D9:D10"/>
    <mergeCell ref="E9:E10"/>
    <mergeCell ref="J9:J10"/>
    <mergeCell ref="C9:C10"/>
    <mergeCell ref="K9:K10"/>
    <mergeCell ref="L9:L10"/>
    <mergeCell ref="M9:M10"/>
    <mergeCell ref="F9:F10"/>
    <mergeCell ref="G9:G10"/>
    <mergeCell ref="H9:H10"/>
    <mergeCell ref="I9:I10"/>
    <mergeCell ref="AL9:AL10"/>
    <mergeCell ref="Z9:Z10"/>
    <mergeCell ref="O9:O10"/>
    <mergeCell ref="P9:P10"/>
    <mergeCell ref="Q9:Q10"/>
    <mergeCell ref="R9:R10"/>
    <mergeCell ref="S9:S10"/>
    <mergeCell ref="T9:T10"/>
    <mergeCell ref="U9:U10"/>
    <mergeCell ref="V9:V10"/>
    <mergeCell ref="W9:W10"/>
    <mergeCell ref="X9:X10"/>
    <mergeCell ref="Y9:Y10"/>
    <mergeCell ref="AI9:AI10"/>
    <mergeCell ref="AJ9:AJ10"/>
    <mergeCell ref="AK9:AK10"/>
    <mergeCell ref="AD9:AD10"/>
    <mergeCell ref="AE9:AE10"/>
    <mergeCell ref="AF9:AF10"/>
    <mergeCell ref="AG9:AG10"/>
    <mergeCell ref="AH9:AH10"/>
  </mergeCells>
  <phoneticPr fontId="4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F6AC88A4A98A4583877E795B583186" ma:contentTypeVersion="16" ma:contentTypeDescription="Create a new document." ma:contentTypeScope="" ma:versionID="c639db5c85081785e36050d5519f6b44">
  <xsd:schema xmlns:xsd="http://www.w3.org/2001/XMLSchema" xmlns:xs="http://www.w3.org/2001/XMLSchema" xmlns:p="http://schemas.microsoft.com/office/2006/metadata/properties" xmlns:ns2="48bba4d1-6239-4317-af40-f4be253099f4" xmlns:ns3="618bf4cd-df42-445c-9405-64996b5c722d" targetNamespace="http://schemas.microsoft.com/office/2006/metadata/properties" ma:root="true" ma:fieldsID="c10463e4b8f2c2a84be3bbda3ec4bef9" ns2:_="" ns3:_="">
    <xsd:import namespace="48bba4d1-6239-4317-af40-f4be253099f4"/>
    <xsd:import namespace="618bf4cd-df42-445c-9405-64996b5c722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bba4d1-6239-4317-af40-f4be253099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8bf4cd-df42-445c-9405-64996b5c72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6352ac-c29d-4267-9b7e-24dfbff2ef1a}" ma:internalName="TaxCatchAll" ma:showField="CatchAllData" ma:web="618bf4cd-df42-445c-9405-64996b5c722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bba4d1-6239-4317-af40-f4be253099f4">
      <Terms xmlns="http://schemas.microsoft.com/office/infopath/2007/PartnerControls"/>
    </lcf76f155ced4ddcb4097134ff3c332f>
    <TaxCatchAll xmlns="618bf4cd-df42-445c-9405-64996b5c722d" xsi:nil="true"/>
  </documentManagement>
</p:properties>
</file>

<file path=customXml/itemProps1.xml><?xml version="1.0" encoding="utf-8"?>
<ds:datastoreItem xmlns:ds="http://schemas.openxmlformats.org/officeDocument/2006/customXml" ds:itemID="{9F57A9CA-01A8-4A3E-A5F0-9A33794FC2B4}"/>
</file>

<file path=customXml/itemProps2.xml><?xml version="1.0" encoding="utf-8"?>
<ds:datastoreItem xmlns:ds="http://schemas.openxmlformats.org/officeDocument/2006/customXml" ds:itemID="{4E4303E5-250E-4154-BC7D-0D48207F2646}"/>
</file>

<file path=customXml/itemProps3.xml><?xml version="1.0" encoding="utf-8"?>
<ds:datastoreItem xmlns:ds="http://schemas.openxmlformats.org/officeDocument/2006/customXml" ds:itemID="{CEFB82FA-DD83-4EB0-9F58-1AE7BB98D5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Helal Uddin</dc:creator>
  <cp:keywords/>
  <dc:description/>
  <cp:lastModifiedBy>Hoyoung Jo</cp:lastModifiedBy>
  <cp:revision/>
  <dcterms:created xsi:type="dcterms:W3CDTF">2018-04-03T03:33:21Z</dcterms:created>
  <dcterms:modified xsi:type="dcterms:W3CDTF">2025-06-27T04:01:16Z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0x01010002F6AC88A4A98A4583877E795B583186</vt:lpwstr>
  </property>
  <property fmtid="{D5CDD505-2E9C-101B-9397-08002B2CF9AE}" pid="3" name="MediaServiceImageTags">
    <vt:lpwstr/>
  </property>
</Properties>
</file>