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18"/>
  <workbookPr defaultThemeVersion="166925"/>
  <mc:AlternateContent xmlns:mc="http://schemas.openxmlformats.org/markup-compatibility/2006">
    <mc:Choice Requires="x15">
      <x15ac:absPath xmlns:x15ac="http://schemas.microsoft.com/office/spreadsheetml/2010/11/ac" url="https://groupekeran.sharepoint.com/sites/KERAN-KAO/Documents partages/Projets/211221_Cocody Greening/6-Technique/Phase 1/"/>
    </mc:Choice>
  </mc:AlternateContent>
  <xr:revisionPtr revIDLastSave="0" documentId="8_{8064D275-9D3D-4134-B013-902C46306052}" xr6:coauthVersionLast="47" xr6:coauthVersionMax="47" xr10:uidLastSave="{00000000-0000-0000-0000-000000000000}"/>
  <bookViews>
    <workbookView xWindow="108" yWindow="360" windowWidth="22932" windowHeight="12600" xr2:uid="{CFBDDF1F-392B-4F41-9836-FD54DB340B81}"/>
  </bookViews>
  <sheets>
    <sheet name="Canevas_Plan suivi-Eva" sheetId="3" r:id="rId1"/>
    <sheet name="Plan détaillé" sheetId="4" r:id="rId2"/>
  </sheets>
  <externalReferences>
    <externalReference r:id="rId3"/>
    <externalReference r:id="rId4"/>
  </externalReferences>
  <definedNames>
    <definedName name="Activites" localSheetId="0">OFFSET('Canevas_Plan suivi-Eva'!$G13,MATCH(INDEX(NumActv,MATCH([1]Deroul_Activites!$D1,'Canevas_Plan suivi-Eva'!Libel_Actv,0)),NumActv,0)-1,,COUNTIF(NumActv,INDEX(NumActv,MATCH([1]Deroul_Activites!$D1,'Canevas_Plan suivi-Eva'!Libel_Actv,0))),1)</definedName>
    <definedName name="Activites">OFFSET(#REF!,MATCH(INDEX(NumActv,MATCH([1]Deroul_Activites!$D1,Libel_Actv,0)),NumActv,0)-1,,COUNTIF(NumActv,INDEX(NumActv,MATCH([1]Deroul_Activites!$D1,Libel_Actv,0))),1)</definedName>
    <definedName name="Annee">[1]Feuil3!$G$7:$G$18</definedName>
    <definedName name="DateDebut" localSheetId="0">OFFSET('Canevas_Plan suivi-Eva'!#REF!,MATCH([1]Deroul_Activites!$E1,'Canevas_Plan suivi-Eva'!Activites,0)+MATCH([1]Deroul_Activites!$B1,'Canevas_Plan suivi-Eva'!NumOBS,0),,1,1)</definedName>
    <definedName name="DateDebut">OFFSET(#REF!,MATCH([1]Deroul_Activites!$E1,Activites,0)+MATCH([1]Deroul_Activites!$B1,NumOBS,0),,1,1)</definedName>
    <definedName name="DateFin" localSheetId="0">OFFSET('Canevas_Plan suivi-Eva'!#REF!,MATCH([1]Deroul_Activites!$E1,'Canevas_Plan suivi-Eva'!Activites,0)+MATCH([1]Deroul_Activites!$B1,'Canevas_Plan suivi-Eva'!NumOBS,0),,1,1)</definedName>
    <definedName name="DateFin">OFFSET(#REF!,MATCH([1]Deroul_Activites!$E1,Activites,0)+MATCH([1]Deroul_Activites!$B1,NumOBS,0),,1,1)</definedName>
    <definedName name="DirectionDGEDD">OFFSET([1]Feuil3!$C$4,,,COUNTA([1]Feuil3!$C:$C),1)</definedName>
    <definedName name="GET">OFFSET([1]Feuil3!$I$1,,,COUNTA([1]Feuil3!$I:$I),1)</definedName>
    <definedName name="IntrantBudget" localSheetId="0">OFFSET('Canevas_Plan suivi-Eva'!#REF!,,,COUNT('Canevas_Plan suivi-Eva'!#REF!),1)</definedName>
    <definedName name="IntrantBudget">OFFSET(#REF!,,,COUNT(#REF!),1)</definedName>
    <definedName name="IntrantDate">OFFSET('[2]Cadre logique'!$G$11,,,COUNT('[2]Cadre logique'!$G:$G),1)</definedName>
    <definedName name="Libel_Actv" localSheetId="0">OFFSET('Canevas_Plan suivi-Eva'!#REF!,,,COUNTA('Canevas_Plan suivi-Eva'!$B:$B),1)</definedName>
    <definedName name="Libel_Actv">OFFSET(#REF!,,,COUNTA(#REF!),1)</definedName>
    <definedName name="Libelle_OBS" localSheetId="0">'Canevas_Plan suivi-Eva'!$E$9:$G$22</definedName>
    <definedName name="Libelle_OBS">#REF!</definedName>
    <definedName name="Mois">[1]Feuil3!$F$7:$F$18</definedName>
    <definedName name="NumOBS" localSheetId="0">OFFSET('Canevas_Plan suivi-Eva'!#REF!,,,COUNTA('Canevas_Plan suivi-Eva'!$B:$B),1)</definedName>
    <definedName name="NumOBS">OFFSET(#REF!,,,COUNTA(#REF!),1)</definedName>
    <definedName name="OBS" localSheetId="0">'Canevas_Plan suivi-Eva'!$R$9:$R$13</definedName>
    <definedName name="OBS">#REF!</definedName>
    <definedName name="OBS_LIBELLE" localSheetId="0">OFFSET('Canevas_Plan suivi-Eva'!$E$9,MATCH([1]Deroul_Activites!$B1,'Canevas_Plan suivi-Eva'!OBS,0)-1,,1,1)</definedName>
    <definedName name="OBS_LIBELLE">OFFSET(#REF!,MATCH([1]Deroul_Activites!$B1,OBS,0)-1,,1,1)</definedName>
    <definedName name="Pers_Chrono" localSheetId="0">OFFSET([1]Feuil3!$L$6,,MATCH([1]ChronoAncienExcel!$C1,[0]!ServiceDir,0)-1,INDEX(NumAG,,MATCH([1]ChronoAncienExcel!$C1,[0]!ServiceDir,0)),1)</definedName>
    <definedName name="Pers_Chrono">OFFSET([1]Feuil3!$L$6,,MATCH([1]ChronoAncienExcel!$C1,ServiceDir,0)-1,INDEX(NumAG,,MATCH([1]ChronoAncienExcel!$C1,ServiceDir,0)),1)</definedName>
    <definedName name="_xlnm.Print_Titles" localSheetId="0">'Canevas_Plan suivi-Eva'!$4:$4</definedName>
    <definedName name="Projet">OFFSET([1]Feuil3!$D$1,,,COUNTA([1]Feuil3!$D:$D),1)</definedName>
    <definedName name="Respo">OFFSET([1]Equipe_Projet!$C$6,,,COUNTA([1]Equipe_Projet!$C:$C),1)</definedName>
    <definedName name="ServChrono">OFFSET([1]Feuil3!$L$5,,MATCH([1]ChronoAncienExcel!$E$1,StructuresDGEDD,0)-1,1,COUNTIF(SigleDir,[1]ChronoAncienExcel!$D$1))</definedName>
    <definedName name="ServiceDir">OFFSET([1]Feuil3!$L$5,,,1,COUNTIF([1]Feuil3!$2:$2,"DGEDD"))</definedName>
    <definedName name="sigle_DirectionDGEDD">OFFSET([1]Feuil3!$D$4,,,COUNTA([1]Feuil3!$C:$C),1)</definedName>
    <definedName name="SigleDG">OFFSET([1]Feuil3!$L$2,,,1,COUNTIF([1]Feuil3!$2:$2,"DGEDD"))</definedName>
    <definedName name="SigleDir">OFFSET([1]Feuil3!$L$3,,,1,COUNTIF([1]Feuil3!$2:$2,"DGEDD"))</definedName>
    <definedName name="StructuresDGEDD">OFFSET([1]Feuil3!$L$4,,,1,COUNTIF([1]Feuil3!$2:$2,"DGEDD"))</definedName>
    <definedName name="Type_activité">OFFSET([1]Feuil3!$B$4,,,COUNTA([1]Feuil3!$B:$B),1)</definedName>
    <definedName name="Type_Actv">OFFSET([1]Feuil3!$B$4,,,COUNTA([1]Feuil3!$B:$B),1)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 i="4" l="1"/>
  <c r="U13" i="4"/>
  <c r="U12" i="4"/>
  <c r="U11" i="4"/>
  <c r="U10" i="4"/>
  <c r="U9" i="4"/>
  <c r="U8" i="4"/>
  <c r="U74" i="4"/>
  <c r="H60" i="4" l="1"/>
  <c r="J60" i="4" s="1"/>
  <c r="A60" i="4"/>
  <c r="H58" i="4"/>
  <c r="J58" i="4" s="1"/>
  <c r="A57" i="4"/>
  <c r="A58" i="4" s="1"/>
  <c r="J55" i="4"/>
  <c r="A55" i="4"/>
  <c r="J54" i="4"/>
  <c r="A54" i="4"/>
  <c r="J52" i="4"/>
  <c r="A52" i="4"/>
  <c r="J51" i="4"/>
  <c r="J50" i="4"/>
  <c r="J49" i="4"/>
  <c r="A49" i="4"/>
  <c r="H48" i="4"/>
  <c r="J48" i="4" s="1"/>
  <c r="H44" i="4"/>
  <c r="J44" i="4" s="1"/>
  <c r="A43" i="4"/>
  <c r="J41" i="4"/>
  <c r="A41" i="4"/>
  <c r="J40" i="4"/>
  <c r="J39" i="4"/>
  <c r="A39" i="4"/>
  <c r="J38" i="4"/>
  <c r="H37" i="4"/>
  <c r="J37" i="4" s="1"/>
  <c r="A36" i="4"/>
  <c r="A37" i="4" s="1"/>
  <c r="J34" i="4"/>
  <c r="A31" i="4"/>
  <c r="A21" i="4"/>
  <c r="A22" i="4" s="1"/>
  <c r="A23" i="4" s="1"/>
  <c r="A24" i="4" s="1"/>
  <c r="A25" i="4" s="1"/>
  <c r="A14" i="4"/>
  <c r="A15" i="4" s="1"/>
  <c r="A16" i="4" s="1"/>
  <c r="A17" i="4" s="1"/>
  <c r="A18" i="4" s="1"/>
  <c r="H13" i="4"/>
  <c r="H10" i="4"/>
  <c r="H9" i="4"/>
  <c r="H8" i="4"/>
  <c r="H6" i="4"/>
  <c r="H7" i="4" s="1"/>
  <c r="H49" i="3"/>
  <c r="J49" i="3" s="1"/>
  <c r="A14" i="3"/>
  <c r="A15" i="3" s="1"/>
  <c r="H11" i="4" l="1"/>
  <c r="A26" i="4"/>
  <c r="H45" i="4"/>
  <c r="A16" i="3"/>
  <c r="A17" i="3" s="1"/>
  <c r="A18" i="3" s="1"/>
  <c r="H62" i="3"/>
  <c r="J62" i="3" s="1"/>
  <c r="A62" i="3"/>
  <c r="H60" i="3"/>
  <c r="J60" i="3" s="1"/>
  <c r="A59" i="3"/>
  <c r="A60" i="3" s="1"/>
  <c r="J57" i="3"/>
  <c r="A57" i="3"/>
  <c r="J56" i="3"/>
  <c r="A56" i="3"/>
  <c r="J53" i="3"/>
  <c r="A53" i="3"/>
  <c r="J52" i="3"/>
  <c r="J51" i="3"/>
  <c r="J50" i="3"/>
  <c r="A50" i="3"/>
  <c r="H45" i="3"/>
  <c r="H46" i="3" s="1"/>
  <c r="A44" i="3"/>
  <c r="J42" i="3"/>
  <c r="A42" i="3"/>
  <c r="J40" i="3"/>
  <c r="J39" i="3"/>
  <c r="A39" i="3"/>
  <c r="J38" i="3"/>
  <c r="H37" i="3"/>
  <c r="J37" i="3" s="1"/>
  <c r="A36" i="3"/>
  <c r="A37" i="3" s="1"/>
  <c r="J34" i="3"/>
  <c r="H10" i="3" s="1"/>
  <c r="A31" i="3"/>
  <c r="A21" i="3"/>
  <c r="A22" i="3" s="1"/>
  <c r="A23" i="3" s="1"/>
  <c r="A24" i="3" s="1"/>
  <c r="A25" i="3" s="1"/>
  <c r="H13" i="3"/>
  <c r="H9" i="3"/>
  <c r="H8" i="3"/>
  <c r="H6" i="3"/>
  <c r="H7" i="3" s="1"/>
  <c r="H46" i="4" l="1"/>
  <c r="J45" i="4"/>
  <c r="H11" i="3"/>
  <c r="J45" i="3"/>
  <c r="H47" i="3"/>
  <c r="J46" i="3"/>
  <c r="A26" i="3"/>
  <c r="H47" i="4" l="1"/>
  <c r="J47" i="4" s="1"/>
  <c r="J46" i="4"/>
  <c r="H48" i="3"/>
  <c r="J48" i="3" s="1"/>
  <c r="J47" i="3"/>
  <c r="H12" i="4" l="1"/>
  <c r="H12" i="3"/>
</calcChain>
</file>

<file path=xl/sharedStrings.xml><?xml version="1.0" encoding="utf-8"?>
<sst xmlns="http://schemas.openxmlformats.org/spreadsheetml/2006/main" count="865" uniqueCount="361">
  <si>
    <t>STRUCTURE DU CADRE LOGIQUE AXEE SUR LES RESULTATS</t>
  </si>
  <si>
    <t xml:space="preserve">Projet : </t>
  </si>
  <si>
    <t>ASSISTANCE TECHNIQUE POUR L'IDENTIFICATION DE PROJETS DE RÉSILIENCE POUR LES ZONES TERRESTRES ET CÔTIÈRES DANS LA COMMUNE DE COCODY, ABIDJAN, CÔTE D'IVOIRE</t>
  </si>
  <si>
    <t>Hiérarchisation des objectifs</t>
  </si>
  <si>
    <t>Montant (Part BAILLEUR)</t>
  </si>
  <si>
    <t>Montant (Part Etat)</t>
  </si>
  <si>
    <t>Responsabilité</t>
  </si>
  <si>
    <t>Exécutants</t>
  </si>
  <si>
    <t>Période l'activité</t>
  </si>
  <si>
    <t>Résultats escomptés</t>
  </si>
  <si>
    <t>Indicateurs de performance</t>
  </si>
  <si>
    <t>Sources de Vérification</t>
  </si>
  <si>
    <t>Cibles indicatives</t>
  </si>
  <si>
    <t>Hypothèses /Risques</t>
  </si>
  <si>
    <t>Total</t>
  </si>
  <si>
    <t>Date début</t>
  </si>
  <si>
    <t>Date Fin</t>
  </si>
  <si>
    <t>Objectif Global</t>
  </si>
  <si>
    <t xml:space="preserve">Renforcer la résilience climatique de la commune de Cocody, en Côte d’Ivoire, par l’identification de 2 projets pilotes pour la végétalisation de l’espace urbain et la restauration de mangroves de la zone littorale.  </t>
  </si>
  <si>
    <t>OBS1 :</t>
  </si>
  <si>
    <t>Développement des documents de planification et de communication</t>
  </si>
  <si>
    <t>G8/KAO</t>
  </si>
  <si>
    <t>Consultant/CTCN</t>
  </si>
  <si>
    <t>Résultat 1</t>
  </si>
  <si>
    <t>Les documents de planification et de communication (livrables, résultats, budget alloué, dates de rendu et personnes/organisations responsables) sont developpés 
L'identification des sites est réalisée pour enrichir la base de données</t>
  </si>
  <si>
    <t>Nombre de documents de planification et de communication developpés
Nombre de données par types de données</t>
  </si>
  <si>
    <t xml:space="preserve"> -Plan de travail détaillé
 -Plan de suivi et d’évaluation
 -Description des impacts attendus
 -Rapport de clôture
 -PV des visites
 -Photos
 -Coordonnées géographiques
 -Matrice de types de données
 -Fiches terrain</t>
  </si>
  <si>
    <t>Quatre (4) documents de planification
XX données par types de données</t>
  </si>
  <si>
    <t>Refus des autorités de la mairie</t>
  </si>
  <si>
    <t>OBS2  :</t>
  </si>
  <si>
    <t>Réaliser un diagnostic territorial et géo-spatial par l’usage de technologies satellites de la commune de Cocody, en Côte d’Ivoire.</t>
  </si>
  <si>
    <t>G8/ONFi</t>
  </si>
  <si>
    <t>Consultant/MAIRIE</t>
  </si>
  <si>
    <t>Résultat 2</t>
  </si>
  <si>
    <t>Les documents de lancement sont élaborés
Les cartes satellites et géophysiques en haute définition (format digital) sont produites
Rapport du diagnostic territorial et géo-spatiale de la commune de Cocody est elaboré
Les groupes de travail sont constitués</t>
  </si>
  <si>
    <t>Nombre de documents 
Nombre de cartes
Nombre de rapport decrivant le groupe de travail</t>
  </si>
  <si>
    <t>Compte rendu de la réunion de lancement
Liste des parties prenantes 
Document de stratégie nationale, étude, réglementation, lois, avancée du projet de reverdissement de Cocody, etc. 
Un support de carte
Rapport du diagnostic territorial et géo-spatiale
Rapport décrivant le groupe de travail restreint 
Liste indicative des groupes de travail</t>
  </si>
  <si>
    <t>XX Documents disponibles
XXXX cartes  satellites et géophysiques en haute définition
Deux (2) documents produits (Rapports diagnostics sur les infrastructures vertes urbaines et sur les mangroves)
XX rapports sur les séances de travail pour identifier les personnes ressources</t>
  </si>
  <si>
    <t>Refus des autorités de la mairie ou des participants
Difficultés d'accès aux données
L'organisation d'une séance de formation technique facilitera l'exploitattion des données cartographiques</t>
  </si>
  <si>
    <t>OBS3 :</t>
  </si>
  <si>
    <t xml:space="preserve">Identifier les sites en concertation avec toutes les parties prenantes </t>
  </si>
  <si>
    <t>Résultat 3</t>
  </si>
  <si>
    <t>L'etude de vulnérabilité des sites est réalisée
Les analyses thématiques sont élaborées
L'atelier de priorisation est réalisé</t>
  </si>
  <si>
    <t xml:space="preserve">Nombre de sites vulnerables
Nombre d'etudes de vulnerabilté réalisées
Nombre d'analyses réalisées
Nombre de rapports
Nombre de tableaux de priorisation </t>
  </si>
  <si>
    <t>Rapport d'etude de vulnerabilité
Rapport d'analyse sur les politiques de planification urbaine et rurale et impacts sur les sites pilotes
Rapport d'atelier
Tableaux de priorisation</t>
  </si>
  <si>
    <t>XXX sites vulnérables
1 rapport de vulnerabilité
XX analyses sur les politiques de planficiation urbaine
1 rapport d'atelier
2 Tableaux de priorisation</t>
  </si>
  <si>
    <t>Faible implication institutionnelle
Absence en raison du COVID ou autres maladies
Insuffisance de données
La pariticpation des représentants des groupes vulnérables à l'atelier semble pertinente pour adopter les conclusions de l'analyse
Absence en raison du COVID ou autres maladies</t>
  </si>
  <si>
    <t>OBS4 :</t>
  </si>
  <si>
    <t>Présentation d’un portefeuille de  projets de végétalisation des espaces urbains  et de restauration des mangroves de la commune de Cocody, en Côte d’Ivoire</t>
  </si>
  <si>
    <t>Consultant</t>
  </si>
  <si>
    <t>Résultat 4</t>
  </si>
  <si>
    <t>Les portefeuille de scenarii (options)  de végétalisation urbaine et de  restauration de mangroves sont établis
Les projets pilotes de la végétalisation urbaine et de restauration de mangrove sont sélectionnés au cours de la réunion
Le rapport est rédigé avec toutes les stupilations (usages, parties prenantes, etc) indiquées dans le plan de réponse
Le plan d'implementation de cette initiative est élaboré</t>
  </si>
  <si>
    <t>Nombre de scenarii
Nombre du rapport d'étude sur les espèces végétales
Nombre de projets pilotes de végétalisation urbaine et de restauration de mangrove
Nombre de rapport global des deux réunions
Nombre de supports d'implementation</t>
  </si>
  <si>
    <t>Portefeuille de scenarii
Compte rendu de la réunion sur la végétalisation
Compte rendu de la réunion sur la restauration de mangrove
Rapport complet des deux réunions
Document plan d'implementation</t>
  </si>
  <si>
    <t>5 scenarii sur les projets  de végétalisation urbaine
1 rapport d'étude sur des espèces végétales
3 scenarii sur les projets de restauration de mangroves
1 projet pilote de végétalisation urbaine
2 projet pilote de restauration de mangrove
1 rapport complet
2 supports d'implementation (méthodologie et plan)</t>
  </si>
  <si>
    <t>Insuffisance de données
Faible participation à la réunion
Indisponibilité des participants
Incompétence des experts</t>
  </si>
  <si>
    <t>OBS5 :</t>
  </si>
  <si>
    <t xml:space="preserve">Rédaction d’une note conceptuelle pour le projet priorisé de végétalisation des espaces urbains puis une autre note conceptuelle pour le projet pilote sélectionné pour le projet de restauration de la mangrove de la commune de Cocody. </t>
  </si>
  <si>
    <t>Résultat 5</t>
  </si>
  <si>
    <t xml:space="preserve">Note conceptuelle sur le projet d'infrastructure verte est élaborée
Draft de note conceptuelle sur le projet de restauration de mangrove est élaborée
Les notes conceptuelles sont approuvés par toutes les parties prenantes
La version finale des notes conceptuelles est élaborée
Plan de valorisation, de gestion et d’expansion des projets pilotes est élaboré </t>
  </si>
  <si>
    <t>Nombre de note conceptuelle infrastructure verte
Nombre de note conceptuelle mangrove
Nombre d'observations receuillies
Nombre de notes conceptuelles finales
Nombre de besoins de renforcements de capacités des parties prenantes
Nombre de plan de valorisation, de gestion et d'expansion des projets</t>
  </si>
  <si>
    <t xml:space="preserve">Note conceptuelle infrastructure verte
Note conceptuelle mangrove
Drafts des notes conceptuelles avec les rapports sur les observation
Rapports finaux des notes conceptuelles
Plan de valorisation, de gestion et d’expansion des projets pilotes </t>
  </si>
  <si>
    <t xml:space="preserve">1 rapport sur la note conceptuelle infrastructure verte
1 rapport sur la note conceptuelle mangrove
XX observations receuillies
2 Notes  conceptuelles finalisées
XX besoins de renforcement des capacités des parties prenantes
1 Plan de valorisation, de gestion et d’expansion des projets pilotes 
</t>
  </si>
  <si>
    <t>Diffucltés d'adataption des outils de gestion, de gouvernance et de maintenance
Difficultés de trouver des bonnes pratiques dans la sous-région au risque d'identifier des bonnes pratiques très éloignés du contexte local
Un programme de renforcement des capacités facilitera l'appropriation du plan de valorisation, de gestion et d'expansion des projets pilotes 
Refus des parties prenantes
Incompétence des experts</t>
  </si>
  <si>
    <t>OBS6 :</t>
  </si>
  <si>
    <t>Information, Communication et  Sensibilisation de la commune de Cocody</t>
  </si>
  <si>
    <t>Résultat 6</t>
  </si>
  <si>
    <t>Les notes inforgraphiques sur le projet infrastructure verte sont élaborées
Les notes inforgraphiques sur le projet mangroves sont élaborées
Les outils &amp; supports de communication et de sensibilisation sont développés</t>
  </si>
  <si>
    <t>Nombre de notes infographiques pour sensibiliser les plus jeunes sur l'impact des espaces verts et infrastructures urbaines vertes
Nombre de notes infographiques pour sensibiliser les plus jeunes sur l'impact des mangroves dans l'écosystème
Nombre d'outils et de supports de communication développés</t>
  </si>
  <si>
    <t>Document portant les éléments infographiques pour la sensibilisation
Document portant les éléments infographiques pour la sensibilisation
Plan stratégique de communication et de sensibilisation</t>
  </si>
  <si>
    <t>1 rapport comportant les notes infographique sur l'impact des infrastructures vertes
1 rapport comportant les notes infographique sur l'impact des mangroves dans l'écosystème
XX outils et XX supports de communication</t>
  </si>
  <si>
    <t>Les notes infrographiques peuvent être faites en fonction des niveaux scolaires
Faible participation et difficultés de mobilisation</t>
  </si>
  <si>
    <t>Resultat 1:Les documents de planification et de communication sont developpés</t>
  </si>
  <si>
    <t>Activité 1.1</t>
  </si>
  <si>
    <t>Elaborer des documents de planification, de suivi et de cloture  de l'Assistance Technique</t>
  </si>
  <si>
    <t>1.1.1</t>
  </si>
  <si>
    <t>Elaborer un plan détaillé de toutes les activités</t>
  </si>
  <si>
    <t>KAO</t>
  </si>
  <si>
    <t>Réalisée</t>
  </si>
  <si>
    <r>
      <t>Les documents de planification et de communication (</t>
    </r>
    <r>
      <rPr>
        <i/>
        <sz val="11"/>
        <rFont val="Tahoma"/>
        <family val="2"/>
      </rPr>
      <t>livrables, résultats, budget alloué, dates de rendu et personnes/organisations responsables</t>
    </r>
    <r>
      <rPr>
        <sz val="11"/>
        <rFont val="Tahoma"/>
        <family val="2"/>
      </rPr>
      <t xml:space="preserve">) sont developpés </t>
    </r>
  </si>
  <si>
    <t>Nombre de documents de planification et de communication developpés</t>
  </si>
  <si>
    <t xml:space="preserve"> -Plan de travail détaillé
 -Plan de suivi et d’évaluation
 -Description des impacts attendus
 -Rapport de clôture</t>
  </si>
  <si>
    <t>Quatre (4) documents de planification</t>
  </si>
  <si>
    <t>Incompetence des experts
Indisponibilité de la Mairie</t>
  </si>
  <si>
    <t>1.1.2</t>
  </si>
  <si>
    <t xml:space="preserve">Elaborer un plan de suivi et d’évaluation de la mise en œuvre de l’assistance </t>
  </si>
  <si>
    <t>1.1.3</t>
  </si>
  <si>
    <t xml:space="preserve">Elaborer une matrice décrivant les  impacts attendus </t>
  </si>
  <si>
    <t>En cours de Realisation</t>
  </si>
  <si>
    <t>1.1.4</t>
  </si>
  <si>
    <t>Elaborer un rapport de clôture selon un modèle defini par le CTCN</t>
  </si>
  <si>
    <t>Pas Réalisée</t>
  </si>
  <si>
    <t>Activité 1.2</t>
  </si>
  <si>
    <t xml:space="preserve">Organiser des visites sur les espaces verts et le littoral </t>
  </si>
  <si>
    <t>1.2.1</t>
  </si>
  <si>
    <t>Organiser les visites de terrain sur la zone littorale</t>
  </si>
  <si>
    <t>KAO/TERRABO/MAIRIE</t>
  </si>
  <si>
    <t>L'identification des sites est réalisée pour enrichir la base de données</t>
  </si>
  <si>
    <t>Nombre de données par types de données</t>
  </si>
  <si>
    <t xml:space="preserve"> -PV des visites
 -Photos
 -Coordonnées géographiques
 -Matrice de types de données
 -Fiches terrain</t>
  </si>
  <si>
    <t>XX données par types de données</t>
  </si>
  <si>
    <t>Contraintes météolorgiques
Impossibilité d'accès aux sites
Indisponibilité de la Mairie</t>
  </si>
  <si>
    <t>1.2.2</t>
  </si>
  <si>
    <t>Organiser des visites de terrain sur les espaces verts urbains</t>
  </si>
  <si>
    <t>Resultat 2: Diagnostic territorial et géo-spatial par l’usage de technologies satellites de la commune de Cocody, en Côte d’Ivoire realisé</t>
  </si>
  <si>
    <t>Activité 2.1</t>
  </si>
  <si>
    <t>Impliquer toutes les parties prenantes à travers un atelier de lancement</t>
  </si>
  <si>
    <t>2.1.1</t>
  </si>
  <si>
    <t xml:space="preserve">Présenter l’équipe consultante et les parties prenantes du projet </t>
  </si>
  <si>
    <t>CTCN</t>
  </si>
  <si>
    <t>Les documents de lancement sont élaborés</t>
  </si>
  <si>
    <t xml:space="preserve">Nombre de documents </t>
  </si>
  <si>
    <t xml:space="preserve">Compte rendu de la réunion de lancement
Liste des parties prenantes
Document de stratégie nationale, étude, réglementation, lois, avancée du projet de reverdissement de Cocody, etc. </t>
  </si>
  <si>
    <t>XX Documents disponibles</t>
  </si>
  <si>
    <t>Refus des autorités de la mairie ou des participants</t>
  </si>
  <si>
    <t>2.1.2</t>
  </si>
  <si>
    <t>Mettre à disposition les documents de référence par les autorités de la Mairie</t>
  </si>
  <si>
    <t>MAIRIE</t>
  </si>
  <si>
    <t>2.1.3</t>
  </si>
  <si>
    <t>Présenter la méthodologie de travail du Consultant de cette assistance technique</t>
  </si>
  <si>
    <t>2.1.4</t>
  </si>
  <si>
    <t xml:space="preserve">Présenter le plan de reponse élaboré par les experts du CTCN. </t>
  </si>
  <si>
    <t>2.1.5</t>
  </si>
  <si>
    <t>Identifier les Parties Prenantes impliquées dans cette assistance technique</t>
  </si>
  <si>
    <t>Activité 2.2</t>
  </si>
  <si>
    <t>Elaborer une cartographie de la commune de Cocody à partir des technologies satellites</t>
  </si>
  <si>
    <t>2.2.1</t>
  </si>
  <si>
    <t xml:space="preserve">Analyser les caractéristiques géo-spatiales du domaine public naturel de la commune de Cocody </t>
  </si>
  <si>
    <t>ONFi</t>
  </si>
  <si>
    <t>Cartes satellites et géophysiques en haute définition (format digital) sont produites</t>
  </si>
  <si>
    <t>Nombre de cartes</t>
  </si>
  <si>
    <t>Un support de carte</t>
  </si>
  <si>
    <t>XXXX cartes  satellites et géophysiques en haute définition</t>
  </si>
  <si>
    <t>Difficultés d'accès aux données
L'organisation d'une séance de formation technique facilitera l'exploitattion des données cartographiques</t>
  </si>
  <si>
    <t>2.2.2</t>
  </si>
  <si>
    <t>Analyser les caracéristiques géophysiques de la commune de Cocody</t>
  </si>
  <si>
    <t>2.2.3</t>
  </si>
  <si>
    <t>Exploiter les données des cartes réalisées</t>
  </si>
  <si>
    <t>ONFi/KAO/CROCEAN</t>
  </si>
  <si>
    <t>2.2.4</t>
  </si>
  <si>
    <t xml:space="preserve">Identifier les sites pouvant être utilisés pour promouvoir  le recours aux infrastructures vertes urbaines et la restauration de la mangrove de la commune de Cocody. </t>
  </si>
  <si>
    <t>ONFi/KAO</t>
  </si>
  <si>
    <t>ONFi/MAIRIE</t>
  </si>
  <si>
    <t>Activité 2.3</t>
  </si>
  <si>
    <t xml:space="preserve">Analyser les cartes satellites afin d’identifier de possibles sites, les enjeux, les contraintes, les défis et opportunités d’accès et de réaménagement / restauration de ces sites.  
</t>
  </si>
  <si>
    <t>2.3.1</t>
  </si>
  <si>
    <t>Faire une première analyse à partir des éléments cartographiques afin d’identifier les espaces les plus aptes à accueillir des projets de végétalisation des espaces urbains  initiatives de restauration de la mangrove</t>
  </si>
  <si>
    <t>G8/KAO/CREOCEAN/ONFi/TERRABO</t>
  </si>
  <si>
    <t>Rapport du diagnostic territorial et géo-spatiale de la commune de Cocody est elaboré</t>
  </si>
  <si>
    <t>Nombre de document produit</t>
  </si>
  <si>
    <t>Rapport du diagnostic territorial et géo-spatiale</t>
  </si>
  <si>
    <t>Deux (2) documents produits (Rapports diagnostics sur les infrastructures vertes urbaines et sur les mangroves)</t>
  </si>
  <si>
    <t>Absence en raison du Covid ou autres maladies</t>
  </si>
  <si>
    <t>2.3.2</t>
  </si>
  <si>
    <t>Définir les barrières, enjeux, contraintes, défis et opportunités de chaque site.</t>
  </si>
  <si>
    <t>2.3.3</t>
  </si>
  <si>
    <t xml:space="preserve">Proposer une méthodologie de classification des sites identifiés. </t>
  </si>
  <si>
    <t>Actvité 2.4</t>
  </si>
  <si>
    <t>Constituer les groupes de travail restreints</t>
  </si>
  <si>
    <t>2.4.1</t>
  </si>
  <si>
    <t>Constituer le groupe de travail relatif à la végétalisation urbaine</t>
  </si>
  <si>
    <t>Les groupes de travail sont constitués</t>
  </si>
  <si>
    <t>Nombre de rapport decrivant le groupe de travail</t>
  </si>
  <si>
    <t>Rapport décrivant le groupe de travail restreint 
Liste indicative des groupes de travail</t>
  </si>
  <si>
    <t>XX rapports sur les séances de travail pour identifier les personnes ressources</t>
  </si>
  <si>
    <t>2.4.2</t>
  </si>
  <si>
    <t>Constituer le groupe de travail relatif à la restauration de mangroves</t>
  </si>
  <si>
    <t>Resultat 3 :   Sites en concertation avec toutes les parties prenantes identifiés</t>
  </si>
  <si>
    <t>Activité 3.1</t>
  </si>
  <si>
    <t>Réaliser les études de la vulnérabilité de sites</t>
  </si>
  <si>
    <t>3.1.1</t>
  </si>
  <si>
    <t>Identifier les effets des composantes de la vulnerabilité des sites</t>
  </si>
  <si>
    <t xml:space="preserve"> L'etude de vulnérabilité des sites est réalisée</t>
  </si>
  <si>
    <t>Nombre de sites vulnerables
Nombre d'etudes de vulnerabilté réalisées</t>
  </si>
  <si>
    <t>Rapport d'etude de vulnerabilité</t>
  </si>
  <si>
    <t>XXX sites vulnérables
1 rapport de vulnerabilité</t>
  </si>
  <si>
    <t>Faible implication institutionnelle
Absence en raison du COVID ou autres maladies</t>
  </si>
  <si>
    <t>3.1.2</t>
  </si>
  <si>
    <t>Evaluer la vulnérabilité de sites</t>
  </si>
  <si>
    <t>CREOCEAN/KAO</t>
  </si>
  <si>
    <t>Activité 3.2</t>
  </si>
  <si>
    <t>Analyser des plans, les normes, les plans d’urbanisation de la commune de Cocody</t>
  </si>
  <si>
    <t>3.2.1</t>
  </si>
  <si>
    <t>Analyser les documents relatifs à la planification urbaine et rurale de la commune de Cocody</t>
  </si>
  <si>
    <t>Analyses thématiques sont élaborées</t>
  </si>
  <si>
    <t>Nombre d'analyses réalisées</t>
  </si>
  <si>
    <t>Rapport d'analyse sur les politiques de planification urbaine et rurale et impacts sur les sites pilotes</t>
  </si>
  <si>
    <t>XX analyses sur les politiques de planficiation urbaine</t>
  </si>
  <si>
    <t>Insuffisance de données</t>
  </si>
  <si>
    <t>3.2.2</t>
  </si>
  <si>
    <t xml:space="preserve">Identifier les initiatives planifiées qui doivent être considérées tant pour la sélection et la définition du projet pilote de  végétalisation des espaces urbains et  la restauration de la mangrove. </t>
  </si>
  <si>
    <t>Réunion de bilan trimestriel</t>
  </si>
  <si>
    <t>Activité 3.3</t>
  </si>
  <si>
    <t xml:space="preserve">Organiser un atelier de participation de deux jours avec les groupes de travail restreints (défini lors de l’activité 2). </t>
  </si>
  <si>
    <t>3.3.1</t>
  </si>
  <si>
    <t>Prioriser les sites pour la végétalisation urbaine</t>
  </si>
  <si>
    <t>L'atelier de priorisation est réalisé</t>
  </si>
  <si>
    <t xml:space="preserve">Nombre de rapports
Nombre de tableaux de priorisation </t>
  </si>
  <si>
    <t>Rapport d'atelier
Tableaux de priorisation</t>
  </si>
  <si>
    <t>1 rapport d'atelier
2 Tableaux de priorisation</t>
  </si>
  <si>
    <t>La pariticpation des représentants des groupes vulnérables à l'atelier semble pertinente pour adopter les conclusions de l'analyse
Absence en raison du COVID ou autres maladies</t>
  </si>
  <si>
    <t>3.3.2</t>
  </si>
  <si>
    <t>Prioriser les sites  de restauration de mangroves</t>
  </si>
  <si>
    <t>Resultat 4 :  Portefeuille d’options pour la végétalisation de l’espace urbain et la restauration de mangroves de la zone littorale de Cocody elaboré</t>
  </si>
  <si>
    <t>Activité 4.1a</t>
  </si>
  <si>
    <t>Proposer un portefeuille des scenarii (options) de végétalisation architecturale et d’aménagement urbain de la commune de Cocody</t>
  </si>
  <si>
    <t>4.1a.1</t>
  </si>
  <si>
    <t>Définir les scenarii (options) de végétalisation de la ville</t>
  </si>
  <si>
    <t>Portefeuille de scenarii (options) est établi</t>
  </si>
  <si>
    <t>Nombre de scenarii de projets de végétalisation urbaine
Nombre du rapport d'étude sur les espèces végétales</t>
  </si>
  <si>
    <t>Portefeuille de scenarii de projets de végétalisation urbaine</t>
  </si>
  <si>
    <t>5 scenarii de projet de végétalisation urbaine
1 rapport d'étude sur des espèces végétales</t>
  </si>
  <si>
    <t>4.1a.2</t>
  </si>
  <si>
    <t>Étudier les espèces végétales pouvant être utilisées pour les sites identifiés.</t>
  </si>
  <si>
    <t>4.1a.3</t>
  </si>
  <si>
    <t xml:space="preserve">Réaliser une étude sur les éventuels impacts socioéconomiques des projets  de végétalisation inclus dans le portefeuille </t>
  </si>
  <si>
    <t>4.1a.4</t>
  </si>
  <si>
    <t xml:space="preserve">Prioriser des options pour renforcer la résilience de la Commune de Cocody. </t>
  </si>
  <si>
    <t>Activité 4.1b</t>
  </si>
  <si>
    <t>Proposer un portefeuille de scenarii de restauration de la mangrove de la commune de Cocody</t>
  </si>
  <si>
    <t>4.1b.1</t>
  </si>
  <si>
    <t>Définir les scenarii (options) de restauration de mangrove de la ville</t>
  </si>
  <si>
    <t>Portefeuille de scenarii (options)  de restauration de mangroves est établi</t>
  </si>
  <si>
    <t>Nombre de scenarii de projets de mangroves</t>
  </si>
  <si>
    <t>Portefeuille de scenarii de projets de mangrove</t>
  </si>
  <si>
    <t>3 scenarii de projets de mangroves</t>
  </si>
  <si>
    <t>4.1b.2</t>
  </si>
  <si>
    <t xml:space="preserve">Identifier les espèces végétales résilientes aux stress climatique </t>
  </si>
  <si>
    <t>CREOCEAN</t>
  </si>
  <si>
    <t>4.1b.3</t>
  </si>
  <si>
    <t>Réaliser une étude  sur les éventuels impacts socioéconomiques des projets de restauration de la mangrove inclus dans le portefeuille</t>
  </si>
  <si>
    <t>G8/KAO/CREOCEAN</t>
  </si>
  <si>
    <t>4.1b.4</t>
  </si>
  <si>
    <t xml:space="preserve">Prioriser des options pour renforcer la résilience de la commune de Cocody. </t>
  </si>
  <si>
    <t>Activité 4.2</t>
  </si>
  <si>
    <t xml:space="preserve">Organiser une réunion (digitale) de 3h pour la présentation des options de végétalisation des espaces urbains </t>
  </si>
  <si>
    <t>4.2.1</t>
  </si>
  <si>
    <t xml:space="preserve">Sélectionner le projet pilote retenu pour la végétalisation des espaces urbains. </t>
  </si>
  <si>
    <t>Le projet pilote de la végétalisation est sélectionné au cours de la réunion</t>
  </si>
  <si>
    <t>Nombre de projet pilote de végétalisation</t>
  </si>
  <si>
    <t>Compte rendu de la réunion sur la végétalisation</t>
  </si>
  <si>
    <t>1 projet pilote de végétalisation</t>
  </si>
  <si>
    <t>Faible participation à la réunion
Indisponibilité des participants</t>
  </si>
  <si>
    <t>Organiser une reunion de 3h pour la  restauration de la mangrove au groupe restreint de travail.</t>
  </si>
  <si>
    <t>4.2.2</t>
  </si>
  <si>
    <t>Sélectionner le projet pilote retenu pour la restauration des mangroves.</t>
  </si>
  <si>
    <t>Le projet pilote de la restauration de mangrove est sélectionné au cours de la réunion</t>
  </si>
  <si>
    <t>Nombre de projet pilote de mangrove</t>
  </si>
  <si>
    <t>Compte rendu de la réunion sur la restauration de mangrove</t>
  </si>
  <si>
    <t>2 projet pilote de restauration de mangrove</t>
  </si>
  <si>
    <t>Activité 4.3</t>
  </si>
  <si>
    <t>Rediger un rapport complet des 2 projets pilotes sélectionnés.</t>
  </si>
  <si>
    <t>4.3.1</t>
  </si>
  <si>
    <t>Rédiger complet des 2 projets pilotes sélectionnés.</t>
  </si>
  <si>
    <t xml:space="preserve">le rapport est rédigé avec toutes les stupilations (usages, parties prenantes, etc) indiquées dans le plan de réponse
</t>
  </si>
  <si>
    <t>Nombre de rapport global des deux réunions</t>
  </si>
  <si>
    <t>Rapport complet des deux réunions</t>
  </si>
  <si>
    <t>1 rapport complet</t>
  </si>
  <si>
    <t>Faible participation à l'atelier</t>
  </si>
  <si>
    <t>Activité 4.4</t>
  </si>
  <si>
    <t>Décrire la méthodologie appliquée au projet afin de favoriser réplicabilité à d’autres villes pilotes.</t>
  </si>
  <si>
    <t>4.4.1</t>
  </si>
  <si>
    <t>Elaborer la méthodologie appliquée pour faire la sélection des sites des projets pilotes</t>
  </si>
  <si>
    <t>Le plan d'implementation de cette initiative est élaboré</t>
  </si>
  <si>
    <t>Nombre de supports d'implementation</t>
  </si>
  <si>
    <t>Document plan d'implementation</t>
  </si>
  <si>
    <t>2 supports d'implementation (méthodologie et plan)</t>
  </si>
  <si>
    <t>Incompétence des experts</t>
  </si>
  <si>
    <t>4.4.2</t>
  </si>
  <si>
    <t xml:space="preserve">Elaborer le plan d’implémentation afin que cette initiative puisse être plus facilement répliquée à d’autres communes de Côte d’Ivoire. </t>
  </si>
  <si>
    <t>Resultat 5 :  Une note conceptuelle pour le projet priorisé de végétalisation des espaces urbains puis une autre note conceptuelle pour le projet pilote sélectionné pour le projet de restauration de la mangrove de la commune de Cocody  redigée</t>
  </si>
  <si>
    <t>Activité 5.1a</t>
  </si>
  <si>
    <t>Rédiger une note conceptuelle (draft) sur un projet de végétalisation urbaine</t>
  </si>
  <si>
    <t>5.1a.1</t>
  </si>
  <si>
    <t>Collecter les informations de base nécessaires auprès de la NDE (National Designated Entity for CTCN), NDA (National Designated Authority for GCF) et de la Mairie pour élaborer les notes conceptuelles de végétalisation urbaine</t>
  </si>
  <si>
    <t>KAO / CTCN</t>
  </si>
  <si>
    <t>Note conceptuelle sur le projet d'infrastructure verte est élaborée</t>
  </si>
  <si>
    <t>Nombre de note conceptuelle infrastructure</t>
  </si>
  <si>
    <t>Note conceptuelle infrastructure</t>
  </si>
  <si>
    <t>1 rapport sur la note conceptuelle mangrove</t>
  </si>
  <si>
    <t>Diffucltés d'adataption des outils de gestion, de gouvernance et de maintenance
Difficultés de trouver des bonnes pratiques dans la sous-région au risque d'identifier des bonnes pratiques très éloignés du contexte local</t>
  </si>
  <si>
    <t>5.1a.2</t>
  </si>
  <si>
    <t>Rédiger une note conceptuelle pour la végétalisation urbaine</t>
  </si>
  <si>
    <t>Activité 5.1b</t>
  </si>
  <si>
    <t xml:space="preserve">Rédiger une note conceptuelle (draft) sur le projet de restauration de la mangrove </t>
  </si>
  <si>
    <t>5.1b.1</t>
  </si>
  <si>
    <t>Collecter les informations de base nécessaires auprès de la NDE (National Designated Entity for CTCN), NDA (National Designated Authority for GCF) et de la Mairie pour élaborer les notes conceptuelles de restauration de mangrove</t>
  </si>
  <si>
    <t>Draft de note conceptuelle sur le projet de restauration de mangrove est élaborée</t>
  </si>
  <si>
    <t>Nombre de note conceptuelle mangrove</t>
  </si>
  <si>
    <t>Note conceptuelle mangrove</t>
  </si>
  <si>
    <t>5.1b.2</t>
  </si>
  <si>
    <t>Rédiger une note conceptuelle pour la restauration de mangrove</t>
  </si>
  <si>
    <t>Activité 5.2</t>
  </si>
  <si>
    <t xml:space="preserve">Faire approuver les notes conceptuelle par les principaux représentants. </t>
  </si>
  <si>
    <t>5.2.1</t>
  </si>
  <si>
    <t>Organiser trois séries de séance de travail sur les notes conceptuelles avec toutes les parties prenantes</t>
  </si>
  <si>
    <t>Les notes conceptuelles sont approuvés par toutes les parties prenantes</t>
  </si>
  <si>
    <t>Nombre d'observations receuillies</t>
  </si>
  <si>
    <t>Drafts des notes conceptuelles avec les rapports sur les observation</t>
  </si>
  <si>
    <t>XX observations receuillies</t>
  </si>
  <si>
    <t>Refus des parties prenantes</t>
  </si>
  <si>
    <t>Activité 5.3</t>
  </si>
  <si>
    <t>Réaliser une (1) note conceptuelle pour chaque projet pilote (versions finales)</t>
  </si>
  <si>
    <t>5.3.1</t>
  </si>
  <si>
    <t>Prendre en compte les observations des parties prenantes et élaborer les versions finales des notes conceptuelles</t>
  </si>
  <si>
    <t>La version finale des notes conceptuelles est élaborée</t>
  </si>
  <si>
    <t>Nombre de notes conceptuelles finales</t>
  </si>
  <si>
    <t>Rapports finaux des notes conceptuelles</t>
  </si>
  <si>
    <t>2 Notes  conceptuelles finalisées</t>
  </si>
  <si>
    <t>Activité 5.4</t>
  </si>
  <si>
    <t>Élaborer un plan de valorisation, de gestion et d’expansion des projets pilotes incluant les besoins de renforcement de capacité des parties prenantes</t>
  </si>
  <si>
    <t>5.4.1</t>
  </si>
  <si>
    <t>Identifier les besoins en renforcement des capacités des parties prenantes</t>
  </si>
  <si>
    <t xml:space="preserve">Plan de valorisation, de gestion et d’expansion des projets pilotes est élaboré </t>
  </si>
  <si>
    <t>Nombre de besoins de renforcements de capacités des parties prenantes
Nombre de plan de valorisation, de gestion et d'expansion des projets</t>
  </si>
  <si>
    <t xml:space="preserve">Plan de valorisation, de gestion et d’expansion des projets pilotes </t>
  </si>
  <si>
    <t xml:space="preserve">XX besoins de renforcement des capacités des parties prenantes
1 Plan de valorisation, de gestion et d’expansion des projets pilotes </t>
  </si>
  <si>
    <t xml:space="preserve">Un programme de renforcement des capacités facilitera l'appropriation du plan de valorisation, de gestion et d'expansion des projets pilotes </t>
  </si>
  <si>
    <t>5.4.2</t>
  </si>
  <si>
    <t>Elaborer un plan de valorisation, de gestion et d'expansion des projets pilotes</t>
  </si>
  <si>
    <t>Résultat 6: Plan stratégique de communication elaboré</t>
  </si>
  <si>
    <t>Activité 6.1a</t>
  </si>
  <si>
    <t xml:space="preserve">Réaliser un manuel infographique afin de sensibiliser les plus jeunes sur l’impact des espaces verts et infrastructures vertes urbaines </t>
  </si>
  <si>
    <t>6.1a.1</t>
  </si>
  <si>
    <t>Elaborer un manuel infrographique sur l'impact des infrastructures verte avec un contenu visuel attirant pour sensibiliser</t>
  </si>
  <si>
    <t>Jaurès/ Julie</t>
  </si>
  <si>
    <t>ONFi/KAO/MAIRIE</t>
  </si>
  <si>
    <t>Les notes inforgraphiques sur le projet infrastructure verte sont élaborées</t>
  </si>
  <si>
    <t>Nombre de notes infographiques pour sensibiliser les plus jeunes sur l'impact des espaces verts et infrastructures urbaines vertes</t>
  </si>
  <si>
    <t>Document portant les éléments infographiques pour la sensibilisation</t>
  </si>
  <si>
    <t>1 rapport comportant les notes infographique sur l'impact des infrastructures vertes</t>
  </si>
  <si>
    <t>Les notes infrographiques peuvent être faites en fonction des tranches d'âge ou par niveau éducatif</t>
  </si>
  <si>
    <t>6.1a.2</t>
  </si>
  <si>
    <t>Vulgariser le manuel infographique sur l'impact des infrastructures verte à l'endroit des professeurs des écoles de la commune de Cocody</t>
  </si>
  <si>
    <t>Activité 6.1b</t>
  </si>
  <si>
    <t xml:space="preserve">Réaliser un manuel infographique afin de sensibiliser les plus jeunes sur le rôle des mangroves  dans l’écosystème </t>
  </si>
  <si>
    <t>6.1b.1</t>
  </si>
  <si>
    <t>Elaborer un manuel infrographique sur l'impact des mangroves avec un contenu visuel attirant pour sensibiliser</t>
  </si>
  <si>
    <t>Dutrieux/MS TIEBRE</t>
  </si>
  <si>
    <t>Les notes inforgraphiques sur le projet mangroves sont élaborées</t>
  </si>
  <si>
    <t>Nombre de notes infographiques pour sensibiliser les plus jeunes sur l'impact des mangroves dans l'écosystème</t>
  </si>
  <si>
    <t>1 rapport comportant les notes infographique sur l'impact des mangroves dans l'écosystème</t>
  </si>
  <si>
    <t>6.1b.2</t>
  </si>
  <si>
    <t>Vulgariser le manuel infographique sur l'impact des mangroves à l'endroit des professeurs des écoles de la commune de Cocody</t>
  </si>
  <si>
    <t>Activité 6.2</t>
  </si>
  <si>
    <t>Développer une stratégie et des outils de communication et de sensibilisation orientés à la population civile, avec une prise en compte du genre, et des populations vulnérables  afin d’impulser  la promotion des Infrastructures Vertes Urbaines et la protection des mangroves</t>
  </si>
  <si>
    <t>6.2.1</t>
  </si>
  <si>
    <t>Elaborer les outils et supports de communication (affiches, messages radios, …) sur la promotion des infrastructrues vertes et la protection des mangroves</t>
  </si>
  <si>
    <t>Outils/supports de communication et de sensibilisation sont développés</t>
  </si>
  <si>
    <t>Nombre d'outils et de supports de communication développés</t>
  </si>
  <si>
    <t>Plan stratégique de communication et de sensibilisation</t>
  </si>
  <si>
    <t>XX outils et XX supports de communication</t>
  </si>
  <si>
    <t>Faible participation et difficultés de mobilisation</t>
  </si>
  <si>
    <t>6.2.2</t>
  </si>
  <si>
    <t>Elaborer les supports de sensibilisation sur la promotion des infrastructrues vertes et la protection des mangroves</t>
  </si>
  <si>
    <t>6.2.3</t>
  </si>
  <si>
    <t>Elaborer la stratégie de communication et sensibilisation afin d'impulser la promotion des infrastructrues vertes et la protection des mangroves</t>
  </si>
  <si>
    <t>Livrables</t>
  </si>
  <si>
    <t>Budget</t>
  </si>
  <si>
    <t>Constituer le groupe de travail relatif à la restauration des zones urbaines</t>
  </si>
  <si>
    <t>Réaliser une étude sur les éventuels impacts socioéconomiques des projets de restauration de la mangrove inclus dans le portefeuille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</si>
</sst>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quot;_-;\-* #,##0.00\ &quot;€&quot;_-;_-* &quot;-&quot;??\ &quot;€&quot;_-;_-@_-"/>
    <numFmt numFmtId="165" formatCode="#,##0;\-#,##0;&quot;-&quot;"/>
  </numFmts>
  <fonts count="23">
    <font>
      <sz val="11"/>
      <color theme="1"/>
      <name val="Calibri"/>
      <family val="2"/>
      <scheme val="minor"/>
    </font>
    <font>
      <sz val="8"/>
      <name val="Tahoma"/>
      <family val="2"/>
    </font>
    <font>
      <sz val="10"/>
      <name val="Tahoma"/>
      <family val="2"/>
    </font>
    <font>
      <b/>
      <sz val="24"/>
      <name val="Footlight MT Light"/>
      <family val="1"/>
    </font>
    <font>
      <b/>
      <sz val="11"/>
      <name val="Tahoma"/>
      <family val="2"/>
    </font>
    <font>
      <sz val="9"/>
      <name val="Tahoma"/>
      <family val="2"/>
    </font>
    <font>
      <b/>
      <sz val="9"/>
      <name val="Tahoma"/>
      <family val="2"/>
    </font>
    <font>
      <b/>
      <sz val="8"/>
      <name val="Tahoma"/>
      <family val="2"/>
    </font>
    <font>
      <b/>
      <sz val="10"/>
      <name val="Tahoma"/>
      <family val="2"/>
    </font>
    <font>
      <sz val="8"/>
      <name val="Calibri"/>
      <family val="2"/>
      <scheme val="minor"/>
    </font>
    <font>
      <b/>
      <sz val="11"/>
      <name val="Footlight MT Light"/>
      <family val="1"/>
    </font>
    <font>
      <sz val="11"/>
      <name val="Tahoma"/>
      <family val="2"/>
    </font>
    <font>
      <b/>
      <sz val="28"/>
      <name val="Tahoma"/>
      <family val="2"/>
    </font>
    <font>
      <b/>
      <sz val="11"/>
      <color theme="1"/>
      <name val="Calibri"/>
      <family val="2"/>
      <scheme val="minor"/>
    </font>
    <font>
      <i/>
      <sz val="11"/>
      <name val="Tahoma"/>
      <family val="2"/>
    </font>
    <font>
      <sz val="11"/>
      <color theme="1"/>
      <name val="Tahoma"/>
      <family val="2"/>
    </font>
    <font>
      <sz val="12"/>
      <name val="Tahoma"/>
      <family val="2"/>
    </font>
    <font>
      <sz val="18"/>
      <name val="Tahoma"/>
      <family val="2"/>
    </font>
    <font>
      <b/>
      <sz val="18"/>
      <name val="Tahoma"/>
      <family val="2"/>
    </font>
    <font>
      <b/>
      <sz val="22"/>
      <name val="Tahoma"/>
      <family val="2"/>
    </font>
    <font>
      <b/>
      <sz val="12"/>
      <name val="Tahoma"/>
      <family val="2"/>
    </font>
    <font>
      <b/>
      <sz val="14"/>
      <name val="Tahoma"/>
      <family val="2"/>
    </font>
    <font>
      <b/>
      <sz val="16"/>
      <name val="Tahoma"/>
      <family val="2"/>
    </font>
  </fonts>
  <fills count="10">
    <fill>
      <patternFill patternType="none"/>
    </fill>
    <fill>
      <patternFill patternType="gray125"/>
    </fill>
    <fill>
      <patternFill patternType="solid">
        <fgColor theme="2" tint="-9.9978637043366805E-2"/>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theme="2"/>
        <bgColor indexed="64"/>
      </patternFill>
    </fill>
  </fills>
  <borders count="45">
    <border>
      <left/>
      <right/>
      <top/>
      <bottom/>
      <diagonal/>
    </border>
    <border>
      <left/>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ashDotDot">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ck">
        <color indexed="64"/>
      </right>
      <top style="thick">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s>
  <cellStyleXfs count="1">
    <xf numFmtId="0" fontId="0" fillId="0" borderId="0"/>
  </cellStyleXfs>
  <cellXfs count="223">
    <xf numFmtId="0" fontId="0" fillId="0" borderId="0" xfId="0"/>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1" fillId="0" borderId="0" xfId="0" applyFont="1" applyAlignment="1">
      <alignment horizontal="center" vertical="center" wrapText="1"/>
    </xf>
    <xf numFmtId="165" fontId="5" fillId="0" borderId="0" xfId="0" applyNumberFormat="1" applyFont="1" applyAlignment="1">
      <alignment horizontal="center" vertical="center" wrapText="1"/>
    </xf>
    <xf numFmtId="165" fontId="6"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0" fontId="5" fillId="0" borderId="0" xfId="0" applyFont="1" applyAlignment="1">
      <alignment horizontal="center" vertical="center" wrapText="1"/>
    </xf>
    <xf numFmtId="14" fontId="5" fillId="0" borderId="0" xfId="0" applyNumberFormat="1"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2" fillId="0" borderId="0" xfId="0" applyFont="1" applyAlignment="1">
      <alignment horizontal="center" vertical="center" wrapText="1"/>
    </xf>
    <xf numFmtId="0" fontId="10" fillId="0" borderId="0" xfId="0" applyFont="1" applyAlignment="1">
      <alignment vertical="center" wrapText="1"/>
    </xf>
    <xf numFmtId="0" fontId="11" fillId="0" borderId="0" xfId="0" applyFont="1" applyAlignment="1">
      <alignment horizontal="center" vertical="center" wrapText="1"/>
    </xf>
    <xf numFmtId="0" fontId="4" fillId="3" borderId="6" xfId="0" applyFont="1" applyFill="1" applyBorder="1" applyAlignment="1">
      <alignment horizontal="center" vertical="center" wrapText="1"/>
    </xf>
    <xf numFmtId="0" fontId="0" fillId="0" borderId="9" xfId="0" applyBorder="1" applyAlignment="1">
      <alignment horizontal="left" vertical="center"/>
    </xf>
    <xf numFmtId="165" fontId="4" fillId="3" borderId="6" xfId="0" applyNumberFormat="1" applyFont="1" applyFill="1" applyBorder="1" applyAlignment="1">
      <alignment horizontal="center" vertical="center" wrapText="1"/>
    </xf>
    <xf numFmtId="165" fontId="11" fillId="6" borderId="9" xfId="0" applyNumberFormat="1" applyFont="1" applyFill="1" applyBorder="1" applyAlignment="1">
      <alignment horizontal="center" vertical="center" wrapText="1"/>
    </xf>
    <xf numFmtId="3" fontId="11" fillId="6" borderId="9" xfId="0" applyNumberFormat="1" applyFont="1" applyFill="1" applyBorder="1" applyAlignment="1">
      <alignment horizontal="center" vertical="center" wrapText="1"/>
    </xf>
    <xf numFmtId="14" fontId="11" fillId="6" borderId="9" xfId="0" applyNumberFormat="1" applyFont="1" applyFill="1" applyBorder="1" applyAlignment="1">
      <alignment horizontal="center" vertical="center" wrapText="1"/>
    </xf>
    <xf numFmtId="0" fontId="11" fillId="0" borderId="12" xfId="0" applyFont="1" applyBorder="1" applyAlignment="1">
      <alignment horizontal="center" vertical="center" wrapText="1"/>
    </xf>
    <xf numFmtId="14" fontId="11" fillId="0" borderId="12" xfId="0" applyNumberFormat="1" applyFont="1" applyBorder="1" applyAlignment="1">
      <alignment horizontal="center" vertical="center" wrapText="1"/>
    </xf>
    <xf numFmtId="0" fontId="11" fillId="8" borderId="9" xfId="0" applyFont="1" applyFill="1" applyBorder="1" applyAlignment="1">
      <alignment horizontal="center" vertical="center" wrapText="1"/>
    </xf>
    <xf numFmtId="0" fontId="4" fillId="0" borderId="20" xfId="0" applyFont="1" applyBorder="1" applyAlignment="1">
      <alignment horizontal="center" vertical="center" wrapText="1"/>
    </xf>
    <xf numFmtId="0" fontId="11" fillId="8" borderId="12"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11" fillId="0" borderId="0" xfId="0" applyFont="1" applyAlignment="1">
      <alignment vertical="center" wrapText="1"/>
    </xf>
    <xf numFmtId="14" fontId="4" fillId="8" borderId="9" xfId="0" applyNumberFormat="1" applyFont="1" applyFill="1" applyBorder="1" applyAlignment="1">
      <alignment horizontal="center" vertical="center" wrapText="1"/>
    </xf>
    <xf numFmtId="165" fontId="11" fillId="6" borderId="11" xfId="0" applyNumberFormat="1" applyFont="1" applyFill="1" applyBorder="1" applyAlignment="1">
      <alignment horizontal="center" vertical="center" wrapText="1"/>
    </xf>
    <xf numFmtId="3" fontId="11" fillId="6" borderId="11" xfId="0" applyNumberFormat="1" applyFont="1" applyFill="1" applyBorder="1" applyAlignment="1">
      <alignment horizontal="center" vertical="center" wrapText="1"/>
    </xf>
    <xf numFmtId="14" fontId="11" fillId="6" borderId="11" xfId="0" applyNumberFormat="1" applyFont="1" applyFill="1" applyBorder="1" applyAlignment="1">
      <alignment horizontal="center" vertical="center" wrapText="1"/>
    </xf>
    <xf numFmtId="1" fontId="11" fillId="6" borderId="19" xfId="0" applyNumberFormat="1" applyFont="1" applyFill="1" applyBorder="1" applyAlignment="1">
      <alignment vertical="center" wrapText="1"/>
    </xf>
    <xf numFmtId="165" fontId="4" fillId="5" borderId="24" xfId="0" applyNumberFormat="1" applyFont="1" applyFill="1" applyBorder="1" applyAlignment="1">
      <alignment vertical="center" wrapText="1"/>
    </xf>
    <xf numFmtId="165" fontId="4" fillId="3" borderId="7" xfId="0" applyNumberFormat="1" applyFont="1" applyFill="1" applyBorder="1" applyAlignment="1">
      <alignment horizontal="center" vertical="center" wrapText="1"/>
    </xf>
    <xf numFmtId="14" fontId="4" fillId="3" borderId="22" xfId="0" applyNumberFormat="1" applyFont="1" applyFill="1" applyBorder="1" applyAlignment="1">
      <alignment horizontal="center" vertical="center" wrapText="1"/>
    </xf>
    <xf numFmtId="0" fontId="4" fillId="3" borderId="22" xfId="0" applyFont="1" applyFill="1" applyBorder="1" applyAlignment="1">
      <alignment horizontal="center" vertical="center" wrapText="1"/>
    </xf>
    <xf numFmtId="0" fontId="11" fillId="6" borderId="11" xfId="0" applyFont="1" applyFill="1" applyBorder="1" applyAlignment="1">
      <alignment horizontal="left" vertical="center" wrapText="1"/>
    </xf>
    <xf numFmtId="0" fontId="12" fillId="0" borderId="0" xfId="0" applyFont="1" applyAlignment="1">
      <alignment horizontal="left" vertical="center" wrapText="1"/>
    </xf>
    <xf numFmtId="0" fontId="4" fillId="0" borderId="18" xfId="0" applyFont="1" applyBorder="1" applyAlignment="1">
      <alignment vertical="center" wrapText="1"/>
    </xf>
    <xf numFmtId="0" fontId="2" fillId="6" borderId="11" xfId="0" applyFont="1" applyFill="1" applyBorder="1" applyAlignment="1">
      <alignment vertical="center" wrapText="1"/>
    </xf>
    <xf numFmtId="0" fontId="2" fillId="0" borderId="9" xfId="0" applyFont="1" applyBorder="1" applyAlignment="1">
      <alignment vertical="center" wrapText="1"/>
    </xf>
    <xf numFmtId="14" fontId="11" fillId="8" borderId="9" xfId="0" applyNumberFormat="1" applyFont="1" applyFill="1" applyBorder="1" applyAlignment="1">
      <alignment vertical="center" wrapText="1"/>
    </xf>
    <xf numFmtId="0" fontId="4" fillId="7" borderId="33" xfId="0" applyFont="1" applyFill="1" applyBorder="1" applyAlignment="1">
      <alignment vertical="center" wrapText="1"/>
    </xf>
    <xf numFmtId="0" fontId="11" fillId="6" borderId="9" xfId="0" applyFont="1" applyFill="1" applyBorder="1" applyAlignment="1">
      <alignment horizontal="left" vertical="center" wrapText="1"/>
    </xf>
    <xf numFmtId="1" fontId="11" fillId="6" borderId="9" xfId="0" applyNumberFormat="1" applyFont="1" applyFill="1" applyBorder="1" applyAlignment="1">
      <alignment vertical="center" wrapText="1"/>
    </xf>
    <xf numFmtId="165" fontId="11" fillId="6" borderId="12" xfId="0" applyNumberFormat="1" applyFont="1" applyFill="1" applyBorder="1" applyAlignment="1">
      <alignment horizontal="center" vertical="center" wrapText="1"/>
    </xf>
    <xf numFmtId="14" fontId="11" fillId="6" borderId="12" xfId="0" applyNumberFormat="1" applyFont="1" applyFill="1" applyBorder="1" applyAlignment="1">
      <alignment horizontal="center" vertical="center" wrapText="1"/>
    </xf>
    <xf numFmtId="0" fontId="4" fillId="7" borderId="19" xfId="0" applyFont="1" applyFill="1" applyBorder="1" applyAlignment="1">
      <alignment horizontal="left" vertical="center" wrapText="1"/>
    </xf>
    <xf numFmtId="0" fontId="13" fillId="0" borderId="9" xfId="0" applyFont="1" applyBorder="1" applyAlignment="1">
      <alignment horizontal="left" vertical="center"/>
    </xf>
    <xf numFmtId="0" fontId="2" fillId="0" borderId="0" xfId="0" applyFont="1" applyAlignment="1">
      <alignment horizontal="left" vertical="center" wrapText="1"/>
    </xf>
    <xf numFmtId="165" fontId="11" fillId="0" borderId="9" xfId="0" applyNumberFormat="1" applyFont="1" applyBorder="1" applyAlignment="1">
      <alignment horizontal="center" vertical="center" wrapText="1"/>
    </xf>
    <xf numFmtId="165" fontId="4" fillId="0" borderId="9" xfId="0" applyNumberFormat="1" applyFont="1" applyBorder="1" applyAlignment="1">
      <alignment horizontal="center" vertical="center" wrapText="1"/>
    </xf>
    <xf numFmtId="0" fontId="11" fillId="0" borderId="9" xfId="0" applyFont="1" applyBorder="1" applyAlignment="1">
      <alignment vertical="center" wrapText="1"/>
    </xf>
    <xf numFmtId="0" fontId="11" fillId="0" borderId="9" xfId="0" applyFont="1" applyBorder="1" applyAlignment="1">
      <alignment horizontal="center" vertical="center" wrapText="1"/>
    </xf>
    <xf numFmtId="14" fontId="11" fillId="0" borderId="9" xfId="0" applyNumberFormat="1" applyFont="1" applyBorder="1" applyAlignment="1">
      <alignment horizontal="center" vertical="center" wrapText="1"/>
    </xf>
    <xf numFmtId="14" fontId="11" fillId="8" borderId="9" xfId="0" applyNumberFormat="1" applyFont="1" applyFill="1" applyBorder="1" applyAlignment="1">
      <alignment horizontal="center" vertical="center" wrapText="1"/>
    </xf>
    <xf numFmtId="0" fontId="11" fillId="0" borderId="10" xfId="0" applyFont="1" applyBorder="1" applyAlignment="1">
      <alignment vertical="center" wrapText="1"/>
    </xf>
    <xf numFmtId="0" fontId="11" fillId="0" borderId="8" xfId="0" applyFont="1" applyBorder="1" applyAlignment="1">
      <alignment vertical="center" wrapText="1"/>
    </xf>
    <xf numFmtId="0" fontId="11" fillId="0" borderId="19" xfId="0" applyFont="1" applyBorder="1" applyAlignment="1">
      <alignment vertical="center" wrapText="1"/>
    </xf>
    <xf numFmtId="0" fontId="15" fillId="6" borderId="9" xfId="0" applyFont="1" applyFill="1" applyBorder="1" applyAlignment="1">
      <alignment vertical="center" wrapText="1"/>
    </xf>
    <xf numFmtId="0" fontId="11" fillId="6" borderId="39" xfId="0" applyFont="1" applyFill="1" applyBorder="1" applyAlignment="1">
      <alignment horizontal="left" vertical="center" wrapText="1"/>
    </xf>
    <xf numFmtId="0" fontId="11" fillId="6" borderId="19" xfId="0" applyFont="1" applyFill="1" applyBorder="1" applyAlignment="1">
      <alignment vertical="center" wrapText="1"/>
    </xf>
    <xf numFmtId="0" fontId="4" fillId="7" borderId="9" xfId="0" applyFont="1" applyFill="1" applyBorder="1" applyAlignment="1">
      <alignment vertical="center" wrapText="1"/>
    </xf>
    <xf numFmtId="0" fontId="4" fillId="0" borderId="37" xfId="0" applyFont="1" applyBorder="1" applyAlignment="1">
      <alignment horizontal="center" vertical="center" wrapText="1"/>
    </xf>
    <xf numFmtId="0" fontId="4" fillId="7" borderId="8" xfId="0" applyFont="1" applyFill="1" applyBorder="1" applyAlignment="1">
      <alignment vertical="center" wrapText="1"/>
    </xf>
    <xf numFmtId="0" fontId="11" fillId="6" borderId="9" xfId="0" applyFont="1" applyFill="1" applyBorder="1" applyAlignment="1">
      <alignment vertical="center" wrapText="1"/>
    </xf>
    <xf numFmtId="165" fontId="4" fillId="6" borderId="9" xfId="0" applyNumberFormat="1" applyFont="1" applyFill="1" applyBorder="1" applyAlignment="1">
      <alignment horizontal="center" vertical="center" wrapText="1"/>
    </xf>
    <xf numFmtId="0" fontId="11" fillId="6" borderId="11" xfId="0" applyFont="1" applyFill="1" applyBorder="1" applyAlignment="1">
      <alignment vertical="center" wrapText="1"/>
    </xf>
    <xf numFmtId="165" fontId="4" fillId="6" borderId="11" xfId="0" applyNumberFormat="1" applyFont="1" applyFill="1" applyBorder="1" applyAlignment="1">
      <alignment horizontal="center" vertical="center" wrapText="1"/>
    </xf>
    <xf numFmtId="0" fontId="11" fillId="6" borderId="12" xfId="0" applyFont="1" applyFill="1" applyBorder="1" applyAlignment="1">
      <alignment vertical="center" wrapText="1"/>
    </xf>
    <xf numFmtId="165" fontId="4" fillId="6" borderId="12" xfId="0" applyNumberFormat="1" applyFont="1" applyFill="1" applyBorder="1" applyAlignment="1">
      <alignment horizontal="center" vertical="center" wrapText="1"/>
    </xf>
    <xf numFmtId="0" fontId="11" fillId="0" borderId="9" xfId="0" applyFont="1" applyBorder="1" applyAlignment="1">
      <alignment horizontal="left" vertical="center" wrapText="1"/>
    </xf>
    <xf numFmtId="0" fontId="4" fillId="0" borderId="18" xfId="0" applyFont="1" applyBorder="1" applyAlignment="1">
      <alignment horizontal="center" vertical="center" wrapText="1"/>
    </xf>
    <xf numFmtId="0" fontId="4" fillId="0" borderId="9" xfId="0" applyFont="1" applyBorder="1" applyAlignment="1">
      <alignment horizontal="center" vertical="center" wrapText="1"/>
    </xf>
    <xf numFmtId="0" fontId="4" fillId="7" borderId="19" xfId="0" applyFont="1" applyFill="1" applyBorder="1" applyAlignment="1">
      <alignment vertical="center" wrapText="1"/>
    </xf>
    <xf numFmtId="0" fontId="4" fillId="0" borderId="12" xfId="0" applyFont="1" applyBorder="1" applyAlignment="1">
      <alignment horizontal="center" vertical="center" wrapText="1"/>
    </xf>
    <xf numFmtId="0" fontId="11" fillId="0" borderId="12" xfId="0" applyFont="1" applyBorder="1" applyAlignment="1">
      <alignment horizontal="left" vertical="center" wrapText="1"/>
    </xf>
    <xf numFmtId="164" fontId="18" fillId="0" borderId="0" xfId="0" applyNumberFormat="1" applyFont="1" applyAlignment="1">
      <alignment horizontal="center" vertical="center" wrapText="1"/>
    </xf>
    <xf numFmtId="164" fontId="18" fillId="6" borderId="39" xfId="0" applyNumberFormat="1" applyFont="1" applyFill="1" applyBorder="1" applyAlignment="1">
      <alignment horizontal="left" vertical="center" wrapText="1"/>
    </xf>
    <xf numFmtId="164" fontId="18" fillId="6" borderId="19" xfId="0" applyNumberFormat="1" applyFont="1" applyFill="1" applyBorder="1" applyAlignment="1">
      <alignment vertical="center" wrapText="1"/>
    </xf>
    <xf numFmtId="164" fontId="18" fillId="6" borderId="21" xfId="0" applyNumberFormat="1" applyFont="1" applyFill="1" applyBorder="1" applyAlignment="1">
      <alignment vertical="center" wrapText="1"/>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165" fontId="22" fillId="3" borderId="6" xfId="0" applyNumberFormat="1" applyFont="1" applyFill="1" applyBorder="1" applyAlignment="1">
      <alignment horizontal="center" vertical="center" wrapText="1"/>
    </xf>
    <xf numFmtId="165" fontId="22" fillId="3" borderId="7" xfId="0" applyNumberFormat="1" applyFont="1" applyFill="1" applyBorder="1" applyAlignment="1">
      <alignment horizontal="center" vertical="center" wrapText="1"/>
    </xf>
    <xf numFmtId="0" fontId="22" fillId="3" borderId="22" xfId="0" applyFont="1" applyFill="1" applyBorder="1" applyAlignment="1">
      <alignment horizontal="center" vertical="center" wrapText="1"/>
    </xf>
    <xf numFmtId="14" fontId="22" fillId="3" borderId="22" xfId="0" applyNumberFormat="1" applyFont="1" applyFill="1" applyBorder="1" applyAlignment="1">
      <alignment horizontal="center" vertical="center" wrapText="1"/>
    </xf>
    <xf numFmtId="165" fontId="20" fillId="5" borderId="24" xfId="0" applyNumberFormat="1" applyFont="1" applyFill="1" applyBorder="1" applyAlignment="1">
      <alignment vertical="center" wrapText="1"/>
    </xf>
    <xf numFmtId="165" fontId="20" fillId="5" borderId="27" xfId="0" applyNumberFormat="1" applyFont="1" applyFill="1" applyBorder="1" applyAlignment="1">
      <alignment vertical="center" wrapText="1"/>
    </xf>
    <xf numFmtId="0" fontId="11" fillId="0" borderId="19" xfId="0" applyFont="1" applyBorder="1" applyAlignment="1">
      <alignment horizontal="left" vertical="center" wrapText="1"/>
    </xf>
    <xf numFmtId="165" fontId="4" fillId="5" borderId="0" xfId="0" applyNumberFormat="1" applyFont="1" applyFill="1" applyAlignment="1">
      <alignment vertical="center" wrapText="1"/>
    </xf>
    <xf numFmtId="0" fontId="4" fillId="9" borderId="20" xfId="0" applyFont="1" applyFill="1" applyBorder="1" applyAlignment="1">
      <alignment horizontal="center" vertical="center" wrapText="1"/>
    </xf>
    <xf numFmtId="0" fontId="4" fillId="9" borderId="12" xfId="0" applyFont="1" applyFill="1" applyBorder="1" applyAlignment="1">
      <alignment horizontal="center" vertical="center" wrapText="1"/>
    </xf>
    <xf numFmtId="165" fontId="4" fillId="9" borderId="12" xfId="0" applyNumberFormat="1" applyFont="1" applyFill="1" applyBorder="1" applyAlignment="1">
      <alignment horizontal="center" vertical="center" wrapText="1"/>
    </xf>
    <xf numFmtId="14" fontId="4" fillId="8" borderId="12" xfId="0" applyNumberFormat="1" applyFont="1" applyFill="1" applyBorder="1" applyAlignment="1">
      <alignment horizontal="center" vertical="center" wrapText="1"/>
    </xf>
    <xf numFmtId="0" fontId="4" fillId="9" borderId="12" xfId="0" applyFont="1" applyFill="1" applyBorder="1" applyAlignment="1">
      <alignment horizontal="left" vertical="center" wrapText="1"/>
    </xf>
    <xf numFmtId="0" fontId="4" fillId="9" borderId="12" xfId="0" applyFont="1" applyFill="1" applyBorder="1" applyAlignment="1">
      <alignment vertical="center" wrapText="1"/>
    </xf>
    <xf numFmtId="14" fontId="4" fillId="9" borderId="12" xfId="0" applyNumberFormat="1" applyFont="1" applyFill="1" applyBorder="1" applyAlignment="1">
      <alignment horizontal="center" vertical="center" wrapText="1"/>
    </xf>
    <xf numFmtId="0" fontId="4" fillId="9" borderId="21" xfId="0" applyFont="1" applyFill="1" applyBorder="1" applyAlignment="1">
      <alignment horizontal="left" vertical="center" wrapText="1"/>
    </xf>
    <xf numFmtId="0" fontId="4" fillId="0" borderId="0" xfId="0" applyFont="1" applyAlignment="1">
      <alignment horizontal="center" vertical="center" wrapText="1"/>
    </xf>
    <xf numFmtId="0" fontId="11" fillId="0" borderId="9" xfId="0" applyFont="1" applyBorder="1" applyAlignment="1">
      <alignment horizontal="left" vertical="center" wrapText="1"/>
    </xf>
    <xf numFmtId="0" fontId="11" fillId="0" borderId="19" xfId="0" applyFont="1" applyBorder="1" applyAlignment="1">
      <alignment horizontal="left" vertical="center" wrapText="1"/>
    </xf>
    <xf numFmtId="0" fontId="4" fillId="7" borderId="18" xfId="0" applyFont="1" applyFill="1" applyBorder="1" applyAlignment="1">
      <alignment vertical="center" wrapText="1"/>
    </xf>
    <xf numFmtId="0" fontId="4" fillId="7" borderId="9" xfId="0" applyFont="1" applyFill="1" applyBorder="1" applyAlignment="1">
      <alignment vertical="center" wrapText="1"/>
    </xf>
    <xf numFmtId="0" fontId="4" fillId="0" borderId="18" xfId="0" applyFont="1" applyBorder="1" applyAlignment="1">
      <alignment horizontal="center" vertical="center" wrapText="1"/>
    </xf>
    <xf numFmtId="0" fontId="4" fillId="0" borderId="9" xfId="0" applyFont="1" applyBorder="1" applyAlignment="1">
      <alignment horizontal="center"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4" fillId="2" borderId="0" xfId="0" applyFont="1" applyFill="1" applyAlignment="1">
      <alignment vertical="center" wrapText="1"/>
    </xf>
    <xf numFmtId="0" fontId="4" fillId="3" borderId="23"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29" xfId="0" applyFont="1" applyFill="1" applyBorder="1" applyAlignment="1">
      <alignment horizontal="center" vertical="center" wrapText="1"/>
    </xf>
    <xf numFmtId="165" fontId="4" fillId="3" borderId="3" xfId="0" applyNumberFormat="1" applyFont="1" applyFill="1" applyBorder="1" applyAlignment="1">
      <alignment horizontal="center" vertical="center" wrapText="1"/>
    </xf>
    <xf numFmtId="165" fontId="4" fillId="3" borderId="4" xfId="0" applyNumberFormat="1" applyFont="1" applyFill="1" applyBorder="1" applyAlignment="1">
      <alignment horizontal="center" vertical="center" wrapText="1"/>
    </xf>
    <xf numFmtId="165" fontId="4" fillId="3" borderId="2" xfId="0" applyNumberFormat="1"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1" xfId="0" applyFont="1" applyFill="1" applyBorder="1" applyAlignment="1">
      <alignment horizontal="center" vertical="center" wrapText="1"/>
    </xf>
    <xf numFmtId="1" fontId="11" fillId="4" borderId="30" xfId="0" applyNumberFormat="1" applyFont="1" applyFill="1" applyBorder="1" applyAlignment="1">
      <alignment horizontal="center" vertical="center" wrapText="1"/>
    </xf>
    <xf numFmtId="1" fontId="11" fillId="4" borderId="44" xfId="0" applyNumberFormat="1" applyFont="1" applyFill="1" applyBorder="1" applyAlignment="1">
      <alignment horizontal="center" vertical="center" wrapText="1"/>
    </xf>
    <xf numFmtId="165" fontId="4" fillId="5" borderId="0" xfId="0" applyNumberFormat="1" applyFont="1" applyFill="1" applyAlignment="1">
      <alignment horizontal="center" vertical="center" wrapText="1"/>
    </xf>
    <xf numFmtId="0" fontId="4" fillId="3" borderId="32"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4" borderId="23" xfId="0" applyFont="1" applyFill="1" applyBorder="1" applyAlignment="1">
      <alignment horizontal="center" vertical="center" textRotation="90" wrapText="1"/>
    </xf>
    <xf numFmtId="0" fontId="4" fillId="4" borderId="28" xfId="0" applyFont="1" applyFill="1" applyBorder="1" applyAlignment="1">
      <alignment horizontal="center" vertical="center" textRotation="90" wrapText="1"/>
    </xf>
    <xf numFmtId="0" fontId="4" fillId="4" borderId="42" xfId="0" applyFont="1" applyFill="1" applyBorder="1" applyAlignment="1">
      <alignment horizontal="center" vertical="center" textRotation="90" wrapText="1"/>
    </xf>
    <xf numFmtId="0" fontId="4" fillId="4" borderId="43" xfId="0" applyFont="1" applyFill="1" applyBorder="1" applyAlignment="1">
      <alignment horizontal="center" vertical="center" textRotation="90" wrapText="1"/>
    </xf>
    <xf numFmtId="0" fontId="11" fillId="4" borderId="23" xfId="0" applyFont="1" applyFill="1" applyBorder="1" applyAlignment="1">
      <alignment horizontal="left" vertical="center" wrapText="1"/>
    </xf>
    <xf numFmtId="0" fontId="11" fillId="4" borderId="28" xfId="0" applyFont="1" applyFill="1" applyBorder="1" applyAlignment="1">
      <alignment horizontal="left" vertical="center" wrapText="1"/>
    </xf>
    <xf numFmtId="0" fontId="11" fillId="4" borderId="42" xfId="0" applyFont="1" applyFill="1" applyBorder="1" applyAlignment="1">
      <alignment horizontal="left" vertical="center" wrapText="1"/>
    </xf>
    <xf numFmtId="0" fontId="11" fillId="4" borderId="43" xfId="0" applyFont="1" applyFill="1" applyBorder="1" applyAlignment="1">
      <alignment horizontal="left" vertical="center" wrapText="1"/>
    </xf>
    <xf numFmtId="0" fontId="11" fillId="4" borderId="30" xfId="0" applyFont="1" applyFill="1" applyBorder="1" applyAlignment="1">
      <alignment horizontal="left" vertical="center" wrapText="1"/>
    </xf>
    <xf numFmtId="0" fontId="11" fillId="4" borderId="44" xfId="0" applyFont="1" applyFill="1" applyBorder="1" applyAlignment="1">
      <alignment horizontal="left" vertical="center" wrapText="1"/>
    </xf>
    <xf numFmtId="0" fontId="4" fillId="6" borderId="18"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11" fillId="6" borderId="9" xfId="0" applyFont="1" applyFill="1" applyBorder="1" applyAlignment="1">
      <alignment vertical="center" wrapText="1"/>
    </xf>
    <xf numFmtId="165" fontId="4" fillId="6" borderId="9" xfId="0" applyNumberFormat="1" applyFont="1" applyFill="1" applyBorder="1" applyAlignment="1">
      <alignment horizontal="center" vertical="center" wrapText="1"/>
    </xf>
    <xf numFmtId="0" fontId="4" fillId="4" borderId="23"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8"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43" xfId="0" applyFont="1" applyFill="1" applyBorder="1" applyAlignment="1">
      <alignment horizontal="left" vertical="center" wrapText="1"/>
    </xf>
    <xf numFmtId="165" fontId="4" fillId="5" borderId="25" xfId="0" applyNumberFormat="1" applyFont="1" applyFill="1" applyBorder="1" applyAlignment="1">
      <alignment horizontal="center" vertical="center" wrapText="1"/>
    </xf>
    <xf numFmtId="3" fontId="4" fillId="4" borderId="30" xfId="0" applyNumberFormat="1" applyFont="1" applyFill="1" applyBorder="1" applyAlignment="1">
      <alignment horizontal="center" vertical="center" wrapText="1"/>
    </xf>
    <xf numFmtId="3" fontId="4" fillId="4" borderId="44" xfId="0" applyNumberFormat="1" applyFont="1" applyFill="1" applyBorder="1" applyAlignment="1">
      <alignment horizontal="center" vertical="center" wrapText="1"/>
    </xf>
    <xf numFmtId="14" fontId="4" fillId="4" borderId="30" xfId="0" applyNumberFormat="1" applyFont="1" applyFill="1" applyBorder="1" applyAlignment="1">
      <alignment horizontal="center" vertical="center" wrapText="1"/>
    </xf>
    <xf numFmtId="14" fontId="4" fillId="4" borderId="44" xfId="0" applyNumberFormat="1" applyFont="1" applyFill="1" applyBorder="1" applyAlignment="1">
      <alignment horizontal="center" vertical="center" wrapText="1"/>
    </xf>
    <xf numFmtId="0" fontId="4" fillId="6" borderId="17"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11" fillId="6" borderId="11" xfId="0" applyFont="1" applyFill="1" applyBorder="1" applyAlignment="1">
      <alignment vertical="center" wrapText="1"/>
    </xf>
    <xf numFmtId="165" fontId="4" fillId="6" borderId="11" xfId="0" applyNumberFormat="1" applyFont="1" applyFill="1" applyBorder="1" applyAlignment="1">
      <alignment horizontal="center" vertical="center" wrapText="1"/>
    </xf>
    <xf numFmtId="0" fontId="4" fillId="7" borderId="19" xfId="0" applyFont="1" applyFill="1" applyBorder="1" applyAlignment="1">
      <alignment vertical="center" wrapText="1"/>
    </xf>
    <xf numFmtId="0" fontId="11" fillId="0" borderId="9" xfId="0" applyFont="1" applyBorder="1" applyAlignment="1">
      <alignment horizontal="center" vertical="center" wrapText="1"/>
    </xf>
    <xf numFmtId="164" fontId="17" fillId="0" borderId="34" xfId="0" applyNumberFormat="1" applyFont="1" applyBorder="1" applyAlignment="1">
      <alignment horizontal="center" vertical="center" wrapText="1"/>
    </xf>
    <xf numFmtId="164" fontId="17" fillId="0" borderId="35" xfId="0" applyNumberFormat="1" applyFont="1" applyBorder="1" applyAlignment="1">
      <alignment horizontal="center" vertical="center" wrapText="1"/>
    </xf>
    <xf numFmtId="164" fontId="17" fillId="0" borderId="33" xfId="0" applyNumberFormat="1" applyFont="1" applyBorder="1" applyAlignment="1">
      <alignment horizontal="center" vertical="center" wrapText="1"/>
    </xf>
    <xf numFmtId="164" fontId="17" fillId="0" borderId="41" xfId="0" applyNumberFormat="1" applyFont="1" applyBorder="1" applyAlignment="1">
      <alignment horizontal="center" vertical="center" wrapText="1"/>
    </xf>
    <xf numFmtId="0" fontId="4" fillId="0" borderId="12" xfId="0" applyFont="1" applyBorder="1" applyAlignment="1">
      <alignment horizontal="center" vertical="center" wrapText="1"/>
    </xf>
    <xf numFmtId="0" fontId="11" fillId="0" borderId="12" xfId="0" applyFont="1" applyBorder="1" applyAlignment="1">
      <alignment horizontal="left" vertical="center" wrapText="1"/>
    </xf>
    <xf numFmtId="0" fontId="11" fillId="0" borderId="6" xfId="0" applyFont="1" applyBorder="1" applyAlignment="1">
      <alignment horizontal="left" vertical="center" wrapText="1"/>
    </xf>
    <xf numFmtId="0" fontId="11" fillId="0" borderId="40" xfId="0" applyFont="1" applyBorder="1" applyAlignment="1">
      <alignment horizontal="left" vertical="center" wrapText="1"/>
    </xf>
    <xf numFmtId="0" fontId="11" fillId="0" borderId="10" xfId="0" applyFont="1" applyBorder="1" applyAlignment="1">
      <alignment horizontal="left" vertical="center" wrapText="1"/>
    </xf>
    <xf numFmtId="0" fontId="4" fillId="0" borderId="10" xfId="0" applyFont="1" applyBorder="1" applyAlignment="1">
      <alignment horizontal="center" vertical="center" wrapText="1"/>
    </xf>
    <xf numFmtId="0" fontId="4" fillId="0" borderId="8" xfId="0" applyFont="1" applyBorder="1" applyAlignment="1">
      <alignment horizontal="center" vertical="center" wrapText="1"/>
    </xf>
    <xf numFmtId="0" fontId="11" fillId="0" borderId="8" xfId="0" applyFont="1" applyBorder="1" applyAlignment="1">
      <alignment horizontal="left"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6"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4" fillId="7" borderId="38" xfId="0" applyFont="1" applyFill="1" applyBorder="1" applyAlignment="1">
      <alignment vertical="center" wrapText="1"/>
    </xf>
    <xf numFmtId="0" fontId="4" fillId="7" borderId="8" xfId="0" applyFont="1" applyFill="1" applyBorder="1" applyAlignment="1">
      <alignment vertical="center" wrapText="1"/>
    </xf>
    <xf numFmtId="0" fontId="4" fillId="6" borderId="20"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11" fillId="6" borderId="12" xfId="0" applyFont="1" applyFill="1" applyBorder="1" applyAlignment="1">
      <alignment vertical="center" wrapText="1"/>
    </xf>
    <xf numFmtId="165" fontId="4" fillId="6" borderId="12" xfId="0" applyNumberFormat="1" applyFont="1" applyFill="1" applyBorder="1" applyAlignment="1">
      <alignment horizontal="center" vertical="center" wrapText="1"/>
    </xf>
    <xf numFmtId="0" fontId="16" fillId="4" borderId="23" xfId="0" applyFont="1" applyFill="1" applyBorder="1" applyAlignment="1">
      <alignment horizontal="left" vertical="center" wrapText="1"/>
    </xf>
    <xf numFmtId="0" fontId="16" fillId="4" borderId="28" xfId="0" applyFont="1" applyFill="1" applyBorder="1" applyAlignment="1">
      <alignment horizontal="left" vertical="center" wrapText="1"/>
    </xf>
    <xf numFmtId="0" fontId="16" fillId="4" borderId="26" xfId="0" applyFont="1" applyFill="1" applyBorder="1" applyAlignment="1">
      <alignment horizontal="left" vertical="center" wrapText="1"/>
    </xf>
    <xf numFmtId="0" fontId="16" fillId="4" borderId="29" xfId="0" applyFont="1" applyFill="1" applyBorder="1" applyAlignment="1">
      <alignment horizontal="left" vertical="center" wrapText="1"/>
    </xf>
    <xf numFmtId="0" fontId="16" fillId="4" borderId="30" xfId="0" applyFont="1" applyFill="1" applyBorder="1" applyAlignment="1">
      <alignment horizontal="left" vertical="center" wrapText="1"/>
    </xf>
    <xf numFmtId="0" fontId="16" fillId="4" borderId="31" xfId="0" applyFont="1" applyFill="1" applyBorder="1" applyAlignment="1">
      <alignment horizontal="left" vertical="center" wrapText="1"/>
    </xf>
    <xf numFmtId="164" fontId="19" fillId="4" borderId="30" xfId="0" applyNumberFormat="1" applyFont="1" applyFill="1" applyBorder="1" applyAlignment="1">
      <alignment horizontal="center" vertical="center" wrapText="1"/>
    </xf>
    <xf numFmtId="164" fontId="19" fillId="4" borderId="31" xfId="0" applyNumberFormat="1" applyFont="1" applyFill="1" applyBorder="1" applyAlignment="1">
      <alignment horizontal="center" vertical="center" wrapText="1"/>
    </xf>
    <xf numFmtId="165" fontId="20" fillId="5" borderId="27" xfId="0" applyNumberFormat="1" applyFont="1" applyFill="1" applyBorder="1" applyAlignment="1">
      <alignment horizontal="center" vertical="center" wrapText="1"/>
    </xf>
    <xf numFmtId="0" fontId="20" fillId="4" borderId="23" xfId="0" applyFont="1" applyFill="1" applyBorder="1" applyAlignment="1">
      <alignment horizontal="center" vertical="center" textRotation="90" wrapText="1"/>
    </xf>
    <xf numFmtId="0" fontId="20" fillId="4" borderId="28" xfId="0" applyFont="1" applyFill="1" applyBorder="1" applyAlignment="1">
      <alignment horizontal="center" vertical="center" textRotation="90" wrapText="1"/>
    </xf>
    <xf numFmtId="0" fontId="20" fillId="4" borderId="26" xfId="0" applyFont="1" applyFill="1" applyBorder="1" applyAlignment="1">
      <alignment horizontal="center" vertical="center" textRotation="90" wrapText="1"/>
    </xf>
    <xf numFmtId="0" fontId="20" fillId="4" borderId="29" xfId="0" applyFont="1" applyFill="1" applyBorder="1" applyAlignment="1">
      <alignment horizontal="center" vertical="center" textRotation="90" wrapText="1"/>
    </xf>
    <xf numFmtId="0" fontId="20" fillId="4" borderId="23" xfId="0" applyFont="1" applyFill="1" applyBorder="1" applyAlignment="1">
      <alignment horizontal="left" vertical="center" wrapText="1"/>
    </xf>
    <xf numFmtId="0" fontId="20" fillId="4" borderId="24" xfId="0" applyFont="1" applyFill="1" applyBorder="1" applyAlignment="1">
      <alignment horizontal="left" vertical="center" wrapText="1"/>
    </xf>
    <xf numFmtId="0" fontId="20" fillId="4" borderId="28" xfId="0" applyFont="1" applyFill="1" applyBorder="1" applyAlignment="1">
      <alignment horizontal="left" vertical="center" wrapText="1"/>
    </xf>
    <xf numFmtId="0" fontId="20" fillId="4" borderId="26" xfId="0" applyFont="1" applyFill="1" applyBorder="1" applyAlignment="1">
      <alignment horizontal="left" vertical="center" wrapText="1"/>
    </xf>
    <xf numFmtId="0" fontId="20" fillId="4" borderId="27" xfId="0" applyFont="1" applyFill="1" applyBorder="1" applyAlignment="1">
      <alignment horizontal="left" vertical="center" wrapText="1"/>
    </xf>
    <xf numFmtId="0" fontId="20" fillId="4" borderId="29" xfId="0" applyFont="1" applyFill="1" applyBorder="1" applyAlignment="1">
      <alignment horizontal="left" vertical="center" wrapText="1"/>
    </xf>
    <xf numFmtId="165" fontId="20" fillId="5" borderId="25" xfId="0" applyNumberFormat="1" applyFont="1" applyFill="1" applyBorder="1" applyAlignment="1">
      <alignment horizontal="center" vertical="center" wrapText="1"/>
    </xf>
    <xf numFmtId="3" fontId="20" fillId="4" borderId="30" xfId="0" applyNumberFormat="1" applyFont="1" applyFill="1" applyBorder="1" applyAlignment="1">
      <alignment horizontal="center" vertical="center" wrapText="1"/>
    </xf>
    <xf numFmtId="3" fontId="20" fillId="4" borderId="31" xfId="0" applyNumberFormat="1" applyFont="1" applyFill="1" applyBorder="1" applyAlignment="1">
      <alignment horizontal="center" vertical="center" wrapText="1"/>
    </xf>
    <xf numFmtId="14" fontId="20" fillId="4" borderId="30" xfId="0" applyNumberFormat="1" applyFont="1" applyFill="1" applyBorder="1" applyAlignment="1">
      <alignment horizontal="center" vertical="center" wrapText="1"/>
    </xf>
    <xf numFmtId="14" fontId="20" fillId="4" borderId="31" xfId="0" applyNumberFormat="1" applyFont="1" applyFill="1" applyBorder="1" applyAlignment="1">
      <alignment horizontal="center" vertical="center" wrapText="1"/>
    </xf>
    <xf numFmtId="0" fontId="21" fillId="2" borderId="0" xfId="0" applyFont="1" applyFill="1" applyAlignment="1">
      <alignment vertical="center" wrapText="1"/>
    </xf>
    <xf numFmtId="0" fontId="22" fillId="3" borderId="23" xfId="0" applyFont="1" applyFill="1" applyBorder="1" applyAlignment="1">
      <alignment horizontal="center" vertical="center" wrapText="1"/>
    </xf>
    <xf numFmtId="0" fontId="22" fillId="3" borderId="24" xfId="0" applyFont="1" applyFill="1" applyBorder="1" applyAlignment="1">
      <alignment horizontal="center" vertical="center" wrapText="1"/>
    </xf>
    <xf numFmtId="0" fontId="22" fillId="3" borderId="28" xfId="0" applyFont="1" applyFill="1" applyBorder="1" applyAlignment="1">
      <alignment horizontal="center" vertical="center" wrapText="1"/>
    </xf>
    <xf numFmtId="0" fontId="22" fillId="3" borderId="26" xfId="0" applyFont="1" applyFill="1" applyBorder="1" applyAlignment="1">
      <alignment horizontal="center" vertical="center" wrapText="1"/>
    </xf>
    <xf numFmtId="0" fontId="22" fillId="3" borderId="27" xfId="0" applyFont="1" applyFill="1" applyBorder="1" applyAlignment="1">
      <alignment horizontal="center" vertical="center" wrapText="1"/>
    </xf>
    <xf numFmtId="0" fontId="22" fillId="3" borderId="29" xfId="0" applyFont="1" applyFill="1" applyBorder="1" applyAlignment="1">
      <alignment horizontal="center" vertical="center" wrapText="1"/>
    </xf>
    <xf numFmtId="165" fontId="22" fillId="3" borderId="3" xfId="0" applyNumberFormat="1" applyFont="1" applyFill="1" applyBorder="1" applyAlignment="1">
      <alignment horizontal="center" vertical="center" wrapText="1"/>
    </xf>
    <xf numFmtId="165" fontId="22" fillId="3" borderId="4" xfId="0" applyNumberFormat="1" applyFont="1" applyFill="1" applyBorder="1" applyAlignment="1">
      <alignment horizontal="center" vertical="center" wrapText="1"/>
    </xf>
    <xf numFmtId="165" fontId="22" fillId="3" borderId="2" xfId="0" applyNumberFormat="1" applyFont="1" applyFill="1" applyBorder="1" applyAlignment="1">
      <alignment horizontal="center" vertical="center" wrapText="1"/>
    </xf>
    <xf numFmtId="0" fontId="22" fillId="3" borderId="30" xfId="0" applyFont="1" applyFill="1" applyBorder="1" applyAlignment="1">
      <alignment horizontal="center" vertical="center" wrapText="1"/>
    </xf>
    <xf numFmtId="0" fontId="22" fillId="3" borderId="3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2" fillId="3" borderId="32" xfId="0" applyFont="1" applyFill="1" applyBorder="1" applyAlignment="1">
      <alignment horizontal="center" vertical="center" wrapText="1"/>
    </xf>
    <xf numFmtId="0" fontId="22" fillId="3" borderId="16" xfId="0" applyFont="1" applyFill="1" applyBorder="1" applyAlignment="1">
      <alignment horizontal="center" vertical="center" wrapText="1"/>
    </xf>
  </cellXfs>
  <cellStyles count="1">
    <cellStyle name="Normal" xfId="0" builtinId="0"/>
  </cellStyles>
  <dxfs count="68">
    <dxf>
      <fill>
        <patternFill>
          <bgColor rgb="FF00B050"/>
        </patternFill>
      </fill>
    </dxf>
    <dxf>
      <fill>
        <patternFill>
          <bgColor theme="7"/>
        </patternFill>
      </fill>
    </dxf>
    <dxf>
      <fill>
        <patternFill>
          <bgColor rgb="FF00B050"/>
        </patternFill>
      </fill>
    </dxf>
    <dxf>
      <fill>
        <patternFill>
          <bgColor theme="7"/>
        </patternFill>
      </fill>
    </dxf>
    <dxf>
      <fill>
        <patternFill>
          <bgColor rgb="FF00B050"/>
        </patternFill>
      </fill>
    </dxf>
    <dxf>
      <fill>
        <patternFill>
          <bgColor theme="7"/>
        </patternFill>
      </fill>
    </dxf>
    <dxf>
      <fill>
        <patternFill>
          <bgColor rgb="FF00B050"/>
        </patternFill>
      </fill>
    </dxf>
    <dxf>
      <fill>
        <patternFill>
          <bgColor theme="7"/>
        </patternFill>
      </fill>
    </dxf>
    <dxf>
      <fill>
        <patternFill>
          <bgColor rgb="FF00B050"/>
        </patternFill>
      </fill>
    </dxf>
    <dxf>
      <fill>
        <patternFill>
          <bgColor theme="7"/>
        </patternFill>
      </fill>
    </dxf>
    <dxf>
      <fill>
        <patternFill>
          <bgColor rgb="FF00B050"/>
        </patternFill>
      </fill>
    </dxf>
    <dxf>
      <fill>
        <patternFill>
          <bgColor theme="7"/>
        </patternFill>
      </fill>
    </dxf>
    <dxf>
      <fill>
        <patternFill>
          <bgColor rgb="FF00B050"/>
        </patternFill>
      </fill>
    </dxf>
    <dxf>
      <fill>
        <patternFill>
          <bgColor theme="7"/>
        </patternFill>
      </fill>
    </dxf>
    <dxf>
      <fill>
        <patternFill>
          <bgColor rgb="FF00B050"/>
        </patternFill>
      </fill>
    </dxf>
    <dxf>
      <fill>
        <patternFill>
          <bgColor theme="7"/>
        </patternFill>
      </fill>
    </dxf>
    <dxf>
      <fill>
        <patternFill>
          <bgColor rgb="FF00B050"/>
        </patternFill>
      </fill>
    </dxf>
    <dxf>
      <fill>
        <patternFill>
          <bgColor theme="7"/>
        </patternFill>
      </fill>
    </dxf>
    <dxf>
      <fill>
        <patternFill>
          <bgColor rgb="FF00B050"/>
        </patternFill>
      </fill>
    </dxf>
    <dxf>
      <fill>
        <patternFill>
          <bgColor theme="7"/>
        </patternFill>
      </fill>
    </dxf>
    <dxf>
      <fill>
        <patternFill>
          <bgColor rgb="FF00B050"/>
        </patternFill>
      </fill>
    </dxf>
    <dxf>
      <fill>
        <patternFill>
          <bgColor theme="7"/>
        </patternFill>
      </fill>
    </dxf>
    <dxf>
      <fill>
        <patternFill>
          <bgColor rgb="FF00B050"/>
        </patternFill>
      </fill>
    </dxf>
    <dxf>
      <fill>
        <patternFill>
          <bgColor theme="7"/>
        </patternFill>
      </fill>
    </dxf>
    <dxf>
      <fill>
        <patternFill>
          <bgColor rgb="FF00B050"/>
        </patternFill>
      </fill>
    </dxf>
    <dxf>
      <fill>
        <patternFill>
          <bgColor theme="7"/>
        </patternFill>
      </fill>
    </dxf>
    <dxf>
      <fill>
        <patternFill>
          <bgColor rgb="FF00B050"/>
        </patternFill>
      </fill>
    </dxf>
    <dxf>
      <fill>
        <patternFill>
          <bgColor theme="7"/>
        </patternFill>
      </fill>
    </dxf>
    <dxf>
      <fill>
        <patternFill>
          <bgColor rgb="FF00B050"/>
        </patternFill>
      </fill>
    </dxf>
    <dxf>
      <fill>
        <patternFill>
          <bgColor theme="7"/>
        </patternFill>
      </fill>
    </dxf>
    <dxf>
      <fill>
        <patternFill>
          <bgColor rgb="FF00B050"/>
        </patternFill>
      </fill>
    </dxf>
    <dxf>
      <fill>
        <patternFill>
          <bgColor theme="7"/>
        </patternFill>
      </fill>
    </dxf>
    <dxf>
      <fill>
        <patternFill>
          <bgColor rgb="FF00B050"/>
        </patternFill>
      </fill>
    </dxf>
    <dxf>
      <fill>
        <patternFill>
          <bgColor theme="7"/>
        </patternFill>
      </fill>
    </dxf>
    <dxf>
      <fill>
        <patternFill>
          <bgColor rgb="FF00B050"/>
        </patternFill>
      </fill>
    </dxf>
    <dxf>
      <fill>
        <patternFill>
          <bgColor theme="7"/>
        </patternFill>
      </fill>
    </dxf>
    <dxf>
      <fill>
        <patternFill>
          <bgColor rgb="FF00B050"/>
        </patternFill>
      </fill>
    </dxf>
    <dxf>
      <fill>
        <patternFill>
          <bgColor theme="7"/>
        </patternFill>
      </fill>
    </dxf>
    <dxf>
      <fill>
        <patternFill>
          <bgColor rgb="FF00B050"/>
        </patternFill>
      </fill>
    </dxf>
    <dxf>
      <fill>
        <patternFill>
          <bgColor theme="7"/>
        </patternFill>
      </fill>
    </dxf>
    <dxf>
      <fill>
        <patternFill>
          <bgColor rgb="FF00B050"/>
        </patternFill>
      </fill>
    </dxf>
    <dxf>
      <fill>
        <patternFill>
          <bgColor theme="7"/>
        </patternFill>
      </fill>
    </dxf>
    <dxf>
      <fill>
        <patternFill>
          <bgColor rgb="FF00B050"/>
        </patternFill>
      </fill>
    </dxf>
    <dxf>
      <fill>
        <patternFill>
          <bgColor theme="7"/>
        </patternFill>
      </fill>
    </dxf>
    <dxf>
      <fill>
        <patternFill>
          <bgColor rgb="FF00B050"/>
        </patternFill>
      </fill>
    </dxf>
    <dxf>
      <fill>
        <patternFill>
          <bgColor theme="7"/>
        </patternFill>
      </fill>
    </dxf>
    <dxf>
      <fill>
        <patternFill>
          <bgColor rgb="FF00B050"/>
        </patternFill>
      </fill>
    </dxf>
    <dxf>
      <fill>
        <patternFill>
          <bgColor theme="7"/>
        </patternFill>
      </fill>
    </dxf>
    <dxf>
      <fill>
        <patternFill>
          <bgColor rgb="FF00B050"/>
        </patternFill>
      </fill>
    </dxf>
    <dxf>
      <fill>
        <patternFill>
          <bgColor theme="7"/>
        </patternFill>
      </fill>
    </dxf>
    <dxf>
      <fill>
        <patternFill>
          <bgColor rgb="FF00B050"/>
        </patternFill>
      </fill>
    </dxf>
    <dxf>
      <fill>
        <patternFill>
          <bgColor theme="7"/>
        </patternFill>
      </fill>
    </dxf>
    <dxf>
      <fill>
        <patternFill>
          <bgColor rgb="FF00B050"/>
        </patternFill>
      </fill>
    </dxf>
    <dxf>
      <fill>
        <patternFill>
          <bgColor theme="7"/>
        </patternFill>
      </fill>
    </dxf>
    <dxf>
      <fill>
        <patternFill>
          <bgColor rgb="FF00B050"/>
        </patternFill>
      </fill>
    </dxf>
    <dxf>
      <fill>
        <patternFill>
          <bgColor theme="7"/>
        </patternFill>
      </fill>
    </dxf>
    <dxf>
      <fill>
        <patternFill>
          <bgColor rgb="FF00B050"/>
        </patternFill>
      </fill>
    </dxf>
    <dxf>
      <fill>
        <patternFill>
          <bgColor theme="7"/>
        </patternFill>
      </fill>
    </dxf>
    <dxf>
      <fill>
        <patternFill>
          <bgColor rgb="FF00B050"/>
        </patternFill>
      </fill>
    </dxf>
    <dxf>
      <fill>
        <patternFill>
          <bgColor theme="7"/>
        </patternFill>
      </fill>
    </dxf>
    <dxf>
      <fill>
        <patternFill>
          <bgColor rgb="FF00B050"/>
        </patternFill>
      </fill>
    </dxf>
    <dxf>
      <fill>
        <patternFill>
          <bgColor theme="7"/>
        </patternFill>
      </fill>
    </dxf>
    <dxf>
      <fill>
        <patternFill>
          <bgColor rgb="FF00B050"/>
        </patternFill>
      </fill>
    </dxf>
    <dxf>
      <fill>
        <patternFill>
          <bgColor theme="7"/>
        </patternFill>
      </fill>
    </dxf>
    <dxf>
      <fill>
        <patternFill>
          <bgColor rgb="FF00B050"/>
        </patternFill>
      </fill>
    </dxf>
    <dxf>
      <fill>
        <patternFill>
          <bgColor theme="7"/>
        </patternFill>
      </fill>
    </dxf>
    <dxf>
      <fill>
        <patternFill>
          <bgColor rgb="FF00B050"/>
        </patternFill>
      </fill>
    </dxf>
    <dxf>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20ThinkPad%20L14/Dropbox/DLCC/Fonds%20vert%20climat/FVC/Renf.%20AND/CadreLogiqueProjetFV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kouadio.medd/Dropbox/SIE/Cadre%20logique%20du%20Projet%20Systeme%20d'Information%20Environnementale%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quipe_Projet"/>
      <sheetName val="Cadre_logique"/>
      <sheetName val="Deroul_Activites"/>
      <sheetName val="ChronoExcel2020"/>
      <sheetName val="Matrice AP"/>
      <sheetName val="Recrut_Attenuation"/>
      <sheetName val="Audition_ATT"/>
      <sheetName val="Recrut_Adaptation"/>
      <sheetName val="Audition_ADA"/>
      <sheetName val="Recrut_Communication"/>
      <sheetName val="Audition_COM"/>
      <sheetName val="Recrut_Administratif_financier"/>
      <sheetName val="Audition_AdFi"/>
      <sheetName val="ListePP"/>
      <sheetName val="ChronoAncienExcel"/>
      <sheetName val="Feuil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dre logique"/>
      <sheetName val="Cadre logique C1"/>
      <sheetName val="Cadre logique C2"/>
      <sheetName val="Cadre logique C3"/>
      <sheetName val="Information sur le projet"/>
    </sheetNames>
    <sheetDataSet>
      <sheetData sheetId="0"/>
      <sheetData sheetId="1" refreshError="1"/>
      <sheetData sheetId="2"/>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894FC-A6C7-4AF2-9AAB-D04FBC3101A2}">
  <sheetPr>
    <tabColor theme="9" tint="0.39997558519241921"/>
  </sheetPr>
  <dimension ref="A1:W77"/>
  <sheetViews>
    <sheetView tabSelected="1" topLeftCell="C1" zoomScale="85" zoomScaleNormal="85" workbookViewId="0">
      <pane ySplit="5" topLeftCell="A30" activePane="bottomLeft" state="frozen"/>
      <selection pane="bottomLeft" activeCell="O31" sqref="O31"/>
      <selection activeCell="C1" sqref="C1"/>
    </sheetView>
  </sheetViews>
  <sheetFormatPr defaultColWidth="11.42578125" defaultRowHeight="13.9"/>
  <cols>
    <col min="1" max="1" width="12.140625" style="1" hidden="1" customWidth="1"/>
    <col min="2" max="2" width="1.7109375" style="1" customWidth="1"/>
    <col min="3" max="3" width="4.28515625" style="12" customWidth="1"/>
    <col min="4" max="4" width="10.7109375" style="14" customWidth="1"/>
    <col min="5" max="5" width="31.85546875" style="50" customWidth="1"/>
    <col min="6" max="6" width="11.85546875" style="12" customWidth="1"/>
    <col min="7" max="7" width="42.42578125" style="2" customWidth="1"/>
    <col min="8" max="8" width="9" style="5" hidden="1" customWidth="1"/>
    <col min="9" max="9" width="8.140625" style="5" hidden="1" customWidth="1"/>
    <col min="10" max="10" width="9.7109375" style="6" hidden="1" customWidth="1"/>
    <col min="11" max="12" width="9.7109375" style="5" hidden="1" customWidth="1"/>
    <col min="13" max="13" width="9.7109375" style="7" hidden="1" customWidth="1"/>
    <col min="14" max="14" width="19.42578125" style="12" customWidth="1"/>
    <col min="15" max="15" width="22.140625" style="12" customWidth="1"/>
    <col min="16" max="16" width="16.85546875" style="8" customWidth="1"/>
    <col min="17" max="17" width="16.42578125" style="9" customWidth="1"/>
    <col min="18" max="18" width="12" style="8" customWidth="1"/>
    <col min="19" max="19" width="47" style="14" customWidth="1"/>
    <col min="20" max="20" width="47" style="27" customWidth="1"/>
    <col min="21" max="23" width="47" style="14" customWidth="1"/>
    <col min="24" max="24" width="11.28515625" style="2" customWidth="1"/>
    <col min="25" max="25" width="7.85546875" style="2" customWidth="1"/>
    <col min="26" max="26" width="7.28515625" style="2" customWidth="1"/>
    <col min="27" max="27" width="7.7109375" style="2" customWidth="1"/>
    <col min="28" max="28" width="12.42578125" style="2" customWidth="1"/>
    <col min="29" max="29" width="9.140625" style="2" customWidth="1"/>
    <col min="30" max="30" width="17.7109375" style="2" customWidth="1"/>
    <col min="31" max="31" width="12.140625" style="2" customWidth="1"/>
    <col min="32" max="32" width="11.28515625" style="2" customWidth="1"/>
    <col min="33" max="33" width="7.28515625" style="2" customWidth="1"/>
    <col min="34" max="16384" width="11.42578125" style="2"/>
  </cols>
  <sheetData>
    <row r="1" spans="1:23" ht="42.75" customHeight="1" thickBot="1">
      <c r="C1" s="107" t="s">
        <v>0</v>
      </c>
      <c r="D1" s="108"/>
      <c r="E1" s="108"/>
      <c r="F1" s="108"/>
      <c r="G1" s="108"/>
      <c r="H1" s="108"/>
      <c r="I1" s="108"/>
      <c r="J1" s="108"/>
      <c r="K1" s="108"/>
      <c r="L1" s="108"/>
      <c r="M1" s="108"/>
      <c r="N1" s="108"/>
      <c r="O1" s="108"/>
      <c r="P1" s="108"/>
      <c r="Q1" s="108"/>
      <c r="R1" s="108"/>
      <c r="S1" s="108"/>
      <c r="T1" s="108"/>
      <c r="U1" s="108"/>
      <c r="V1" s="108"/>
      <c r="W1" s="109"/>
    </row>
    <row r="2" spans="1:23" ht="33.75" customHeight="1">
      <c r="C2" s="3"/>
      <c r="D2" s="13"/>
      <c r="E2" s="38" t="s">
        <v>1</v>
      </c>
      <c r="F2" s="110" t="s">
        <v>2</v>
      </c>
      <c r="G2" s="110"/>
      <c r="H2" s="110"/>
      <c r="I2" s="110"/>
      <c r="J2" s="110"/>
      <c r="K2" s="110"/>
      <c r="L2" s="110"/>
      <c r="M2" s="110"/>
      <c r="N2" s="110"/>
      <c r="O2" s="110"/>
      <c r="P2" s="110"/>
      <c r="Q2" s="110"/>
      <c r="R2" s="110"/>
      <c r="S2" s="110"/>
      <c r="T2" s="110"/>
      <c r="U2" s="110"/>
      <c r="V2" s="110"/>
      <c r="W2" s="110"/>
    </row>
    <row r="3" spans="1:23" s="12" customFormat="1" ht="11.25" customHeight="1" thickBot="1">
      <c r="A3" s="4"/>
      <c r="B3" s="4"/>
      <c r="D3" s="14"/>
      <c r="E3" s="50"/>
      <c r="G3" s="2"/>
      <c r="H3" s="5"/>
      <c r="I3" s="5"/>
      <c r="J3" s="6"/>
      <c r="K3" s="5"/>
      <c r="L3" s="5"/>
      <c r="M3" s="7"/>
      <c r="P3" s="8"/>
      <c r="Q3" s="9"/>
      <c r="R3" s="8"/>
      <c r="S3" s="14"/>
      <c r="T3" s="27"/>
      <c r="U3" s="14"/>
      <c r="V3" s="14"/>
      <c r="W3" s="14"/>
    </row>
    <row r="4" spans="1:23" s="11" customFormat="1" ht="29.25" customHeight="1" thickTop="1" thickBot="1">
      <c r="A4" s="10"/>
      <c r="B4" s="10"/>
      <c r="C4" s="111" t="s">
        <v>3</v>
      </c>
      <c r="D4" s="112"/>
      <c r="E4" s="112"/>
      <c r="F4" s="112"/>
      <c r="G4" s="113"/>
      <c r="H4" s="117" t="s">
        <v>4</v>
      </c>
      <c r="I4" s="117"/>
      <c r="J4" s="118"/>
      <c r="K4" s="119" t="s">
        <v>5</v>
      </c>
      <c r="L4" s="117"/>
      <c r="M4" s="117"/>
      <c r="N4" s="120" t="s">
        <v>6</v>
      </c>
      <c r="O4" s="120" t="s">
        <v>7</v>
      </c>
      <c r="P4" s="122" t="s">
        <v>8</v>
      </c>
      <c r="Q4" s="122"/>
      <c r="R4" s="111" t="s">
        <v>9</v>
      </c>
      <c r="S4" s="113"/>
      <c r="T4" s="120" t="s">
        <v>10</v>
      </c>
      <c r="U4" s="120" t="s">
        <v>11</v>
      </c>
      <c r="V4" s="120" t="s">
        <v>12</v>
      </c>
      <c r="W4" s="126" t="s">
        <v>13</v>
      </c>
    </row>
    <row r="5" spans="1:23" s="11" customFormat="1" ht="24" customHeight="1" thickBot="1">
      <c r="A5" s="10"/>
      <c r="B5" s="10"/>
      <c r="C5" s="114"/>
      <c r="D5" s="115"/>
      <c r="E5" s="115"/>
      <c r="F5" s="115"/>
      <c r="G5" s="116"/>
      <c r="H5" s="26">
        <v>2021</v>
      </c>
      <c r="I5" s="15">
        <v>2022</v>
      </c>
      <c r="J5" s="17" t="s">
        <v>14</v>
      </c>
      <c r="K5" s="17">
        <v>2021</v>
      </c>
      <c r="L5" s="17">
        <v>2021</v>
      </c>
      <c r="M5" s="34" t="s">
        <v>14</v>
      </c>
      <c r="N5" s="121"/>
      <c r="O5" s="121"/>
      <c r="P5" s="36" t="s">
        <v>15</v>
      </c>
      <c r="Q5" s="35" t="s">
        <v>16</v>
      </c>
      <c r="R5" s="114"/>
      <c r="S5" s="116"/>
      <c r="T5" s="121"/>
      <c r="U5" s="121"/>
      <c r="V5" s="121"/>
      <c r="W5" s="127"/>
    </row>
    <row r="6" spans="1:23" s="11" customFormat="1" ht="33" customHeight="1">
      <c r="A6" s="10"/>
      <c r="B6" s="10"/>
      <c r="C6" s="128" t="s">
        <v>17</v>
      </c>
      <c r="D6" s="129"/>
      <c r="E6" s="142" t="s">
        <v>18</v>
      </c>
      <c r="F6" s="143"/>
      <c r="G6" s="144"/>
      <c r="H6" s="148" t="e">
        <f>SUM(J22:J32,J34:J35,J37:J43,J45:J54,#REF!,J60:J61,#REF!)</f>
        <v>#REF!</v>
      </c>
      <c r="I6" s="148"/>
      <c r="J6" s="148"/>
      <c r="K6" s="33"/>
      <c r="L6" s="33"/>
      <c r="M6" s="33"/>
      <c r="N6" s="149"/>
      <c r="O6" s="149"/>
      <c r="P6" s="151">
        <v>44542</v>
      </c>
      <c r="Q6" s="151">
        <v>44920</v>
      </c>
      <c r="R6" s="132"/>
      <c r="S6" s="133"/>
      <c r="T6" s="136"/>
      <c r="U6" s="136"/>
      <c r="V6" s="123"/>
      <c r="W6" s="123"/>
    </row>
    <row r="7" spans="1:23" s="11" customFormat="1" ht="42" customHeight="1" thickBot="1">
      <c r="A7" s="10"/>
      <c r="B7" s="10"/>
      <c r="C7" s="130"/>
      <c r="D7" s="131"/>
      <c r="E7" s="145"/>
      <c r="F7" s="146"/>
      <c r="G7" s="147"/>
      <c r="H7" s="125" t="e">
        <f>H6*560</f>
        <v>#REF!</v>
      </c>
      <c r="I7" s="125"/>
      <c r="J7" s="125"/>
      <c r="K7" s="91"/>
      <c r="L7" s="91"/>
      <c r="M7" s="91"/>
      <c r="N7" s="150"/>
      <c r="O7" s="150"/>
      <c r="P7" s="152"/>
      <c r="Q7" s="152"/>
      <c r="R7" s="134"/>
      <c r="S7" s="135"/>
      <c r="T7" s="137"/>
      <c r="U7" s="137"/>
      <c r="V7" s="124"/>
      <c r="W7" s="124"/>
    </row>
    <row r="8" spans="1:23" s="11" customFormat="1" ht="157.9" customHeight="1">
      <c r="A8" s="10"/>
      <c r="B8" s="10"/>
      <c r="C8" s="153" t="s">
        <v>19</v>
      </c>
      <c r="D8" s="154"/>
      <c r="E8" s="155" t="s">
        <v>20</v>
      </c>
      <c r="F8" s="155"/>
      <c r="G8" s="155"/>
      <c r="H8" s="156">
        <f>SUM(J21:J31)</f>
        <v>0</v>
      </c>
      <c r="I8" s="156"/>
      <c r="J8" s="156"/>
      <c r="K8" s="29"/>
      <c r="L8" s="29"/>
      <c r="M8" s="69"/>
      <c r="N8" s="30" t="s">
        <v>21</v>
      </c>
      <c r="O8" s="30" t="s">
        <v>22</v>
      </c>
      <c r="P8" s="31">
        <v>44606</v>
      </c>
      <c r="Q8" s="31">
        <v>44925</v>
      </c>
      <c r="R8" s="31" t="s">
        <v>23</v>
      </c>
      <c r="S8" s="68" t="s">
        <v>24</v>
      </c>
      <c r="T8" s="68" t="s">
        <v>25</v>
      </c>
      <c r="U8" s="40" t="s">
        <v>26</v>
      </c>
      <c r="V8" s="37" t="s">
        <v>27</v>
      </c>
      <c r="W8" s="61" t="s">
        <v>28</v>
      </c>
    </row>
    <row r="9" spans="1:23" s="11" customFormat="1" ht="205.15" customHeight="1">
      <c r="A9" s="10"/>
      <c r="B9" s="10"/>
      <c r="C9" s="138" t="s">
        <v>29</v>
      </c>
      <c r="D9" s="139"/>
      <c r="E9" s="140" t="s">
        <v>30</v>
      </c>
      <c r="F9" s="140"/>
      <c r="G9" s="140"/>
      <c r="H9" s="141">
        <f>SUM(J22:J32)</f>
        <v>0</v>
      </c>
      <c r="I9" s="141"/>
      <c r="J9" s="141"/>
      <c r="K9" s="18"/>
      <c r="L9" s="18"/>
      <c r="M9" s="67"/>
      <c r="N9" s="19" t="s">
        <v>31</v>
      </c>
      <c r="O9" s="19" t="s">
        <v>32</v>
      </c>
      <c r="P9" s="20">
        <v>44606</v>
      </c>
      <c r="Q9" s="20">
        <v>44654</v>
      </c>
      <c r="R9" s="20" t="s">
        <v>33</v>
      </c>
      <c r="S9" s="66" t="s">
        <v>34</v>
      </c>
      <c r="T9" s="66" t="s">
        <v>35</v>
      </c>
      <c r="U9" s="44" t="s">
        <v>36</v>
      </c>
      <c r="V9" s="45" t="s">
        <v>37</v>
      </c>
      <c r="W9" s="32" t="s">
        <v>38</v>
      </c>
    </row>
    <row r="10" spans="1:23" s="11" customFormat="1" ht="203.45" customHeight="1">
      <c r="A10" s="10"/>
      <c r="B10" s="10"/>
      <c r="C10" s="138" t="s">
        <v>39</v>
      </c>
      <c r="D10" s="139"/>
      <c r="E10" s="140" t="s">
        <v>40</v>
      </c>
      <c r="F10" s="140"/>
      <c r="G10" s="140"/>
      <c r="H10" s="141">
        <f>SUM(J34:J35)</f>
        <v>0</v>
      </c>
      <c r="I10" s="141"/>
      <c r="J10" s="141"/>
      <c r="K10" s="18"/>
      <c r="L10" s="18"/>
      <c r="M10" s="67"/>
      <c r="N10" s="19" t="s">
        <v>21</v>
      </c>
      <c r="O10" s="19" t="s">
        <v>32</v>
      </c>
      <c r="P10" s="20">
        <v>44648</v>
      </c>
      <c r="Q10" s="20">
        <v>44710</v>
      </c>
      <c r="R10" s="20" t="s">
        <v>41</v>
      </c>
      <c r="S10" s="44" t="s">
        <v>42</v>
      </c>
      <c r="T10" s="66" t="s">
        <v>43</v>
      </c>
      <c r="U10" s="66" t="s">
        <v>44</v>
      </c>
      <c r="V10" s="66" t="s">
        <v>45</v>
      </c>
      <c r="W10" s="62" t="s">
        <v>46</v>
      </c>
    </row>
    <row r="11" spans="1:23" s="11" customFormat="1" ht="259.89999999999998" customHeight="1">
      <c r="A11" s="10"/>
      <c r="B11" s="10"/>
      <c r="C11" s="138" t="s">
        <v>47</v>
      </c>
      <c r="D11" s="139"/>
      <c r="E11" s="140" t="s">
        <v>48</v>
      </c>
      <c r="F11" s="140"/>
      <c r="G11" s="140"/>
      <c r="H11" s="141">
        <f>SUM(J37:J43)</f>
        <v>28500</v>
      </c>
      <c r="I11" s="141"/>
      <c r="J11" s="141"/>
      <c r="K11" s="18"/>
      <c r="L11" s="18"/>
      <c r="M11" s="67"/>
      <c r="N11" s="19" t="s">
        <v>21</v>
      </c>
      <c r="O11" s="19" t="s">
        <v>49</v>
      </c>
      <c r="P11" s="20">
        <v>44711</v>
      </c>
      <c r="Q11" s="20">
        <v>44829</v>
      </c>
      <c r="R11" s="20" t="s">
        <v>50</v>
      </c>
      <c r="S11" s="60" t="s">
        <v>51</v>
      </c>
      <c r="T11" s="66" t="s">
        <v>52</v>
      </c>
      <c r="U11" s="66" t="s">
        <v>53</v>
      </c>
      <c r="V11" s="66" t="s">
        <v>54</v>
      </c>
      <c r="W11" s="32" t="s">
        <v>55</v>
      </c>
    </row>
    <row r="12" spans="1:23" s="11" customFormat="1" ht="224.45" customHeight="1">
      <c r="A12" s="10"/>
      <c r="B12" s="10"/>
      <c r="C12" s="138" t="s">
        <v>56</v>
      </c>
      <c r="D12" s="139"/>
      <c r="E12" s="140" t="s">
        <v>57</v>
      </c>
      <c r="F12" s="140"/>
      <c r="G12" s="140"/>
      <c r="H12" s="141">
        <f>SUM(J45:J54)</f>
        <v>50900</v>
      </c>
      <c r="I12" s="141"/>
      <c r="J12" s="141"/>
      <c r="K12" s="18"/>
      <c r="L12" s="18"/>
      <c r="M12" s="67"/>
      <c r="N12" s="19" t="s">
        <v>21</v>
      </c>
      <c r="O12" s="19" t="s">
        <v>22</v>
      </c>
      <c r="P12" s="20">
        <v>44837</v>
      </c>
      <c r="Q12" s="20">
        <v>44906</v>
      </c>
      <c r="R12" s="20" t="s">
        <v>58</v>
      </c>
      <c r="S12" s="66" t="s">
        <v>59</v>
      </c>
      <c r="T12" s="66" t="s">
        <v>60</v>
      </c>
      <c r="U12" s="66" t="s">
        <v>61</v>
      </c>
      <c r="V12" s="66" t="s">
        <v>62</v>
      </c>
      <c r="W12" s="32" t="s">
        <v>63</v>
      </c>
    </row>
    <row r="13" spans="1:23" s="11" customFormat="1" ht="158.44999999999999" customHeight="1">
      <c r="A13" s="10"/>
      <c r="B13" s="10"/>
      <c r="C13" s="138" t="s">
        <v>64</v>
      </c>
      <c r="D13" s="139"/>
      <c r="E13" s="140" t="s">
        <v>65</v>
      </c>
      <c r="F13" s="140"/>
      <c r="G13" s="140"/>
      <c r="H13" s="141" t="e">
        <f>SUM(#REF!)</f>
        <v>#REF!</v>
      </c>
      <c r="I13" s="141"/>
      <c r="J13" s="141"/>
      <c r="K13" s="18"/>
      <c r="L13" s="18"/>
      <c r="M13" s="67"/>
      <c r="N13" s="19" t="s">
        <v>21</v>
      </c>
      <c r="O13" s="19" t="s">
        <v>32</v>
      </c>
      <c r="P13" s="20">
        <v>44837</v>
      </c>
      <c r="Q13" s="20">
        <v>44885</v>
      </c>
      <c r="R13" s="20" t="s">
        <v>66</v>
      </c>
      <c r="S13" s="66" t="s">
        <v>67</v>
      </c>
      <c r="T13" s="66" t="s">
        <v>68</v>
      </c>
      <c r="U13" s="66" t="s">
        <v>69</v>
      </c>
      <c r="V13" s="66" t="s">
        <v>70</v>
      </c>
      <c r="W13" s="32" t="s">
        <v>71</v>
      </c>
    </row>
    <row r="14" spans="1:23" s="12" customFormat="1" ht="42" customHeight="1">
      <c r="A14" s="4" t="e">
        <f>#REF!</f>
        <v>#REF!</v>
      </c>
      <c r="B14" s="4"/>
      <c r="C14" s="103" t="s">
        <v>72</v>
      </c>
      <c r="D14" s="104"/>
      <c r="E14" s="104"/>
      <c r="F14" s="104"/>
      <c r="G14" s="104"/>
      <c r="H14" s="104"/>
      <c r="I14" s="104"/>
      <c r="J14" s="104"/>
      <c r="K14" s="104"/>
      <c r="L14" s="104"/>
      <c r="M14" s="104"/>
      <c r="N14" s="104"/>
      <c r="O14" s="104"/>
      <c r="P14" s="104"/>
      <c r="Q14" s="104"/>
      <c r="R14" s="104"/>
      <c r="S14" s="104"/>
      <c r="T14" s="104"/>
      <c r="U14" s="63"/>
      <c r="V14" s="63"/>
      <c r="W14" s="75"/>
    </row>
    <row r="15" spans="1:23" s="12" customFormat="1" ht="60" customHeight="1">
      <c r="A15" s="8" t="e">
        <f>A14</f>
        <v>#REF!</v>
      </c>
      <c r="B15" s="8"/>
      <c r="C15" s="105"/>
      <c r="D15" s="106" t="s">
        <v>73</v>
      </c>
      <c r="E15" s="101" t="s">
        <v>74</v>
      </c>
      <c r="F15" s="74" t="s">
        <v>75</v>
      </c>
      <c r="G15" s="53" t="s">
        <v>76</v>
      </c>
      <c r="H15" s="51"/>
      <c r="I15" s="51"/>
      <c r="J15" s="52"/>
      <c r="K15" s="51"/>
      <c r="L15" s="51"/>
      <c r="M15" s="51"/>
      <c r="N15" s="16" t="s">
        <v>21</v>
      </c>
      <c r="O15" s="16" t="s">
        <v>77</v>
      </c>
      <c r="P15" s="55">
        <v>44606</v>
      </c>
      <c r="Q15" s="55">
        <v>44620</v>
      </c>
      <c r="R15" s="56" t="s">
        <v>78</v>
      </c>
      <c r="S15" s="101" t="s">
        <v>79</v>
      </c>
      <c r="T15" s="101" t="s">
        <v>80</v>
      </c>
      <c r="U15" s="101" t="s">
        <v>81</v>
      </c>
      <c r="V15" s="101" t="s">
        <v>82</v>
      </c>
      <c r="W15" s="102" t="s">
        <v>83</v>
      </c>
    </row>
    <row r="16" spans="1:23" s="12" customFormat="1" ht="60" customHeight="1">
      <c r="A16" s="8" t="e">
        <f>A15</f>
        <v>#REF!</v>
      </c>
      <c r="B16" s="8"/>
      <c r="C16" s="105"/>
      <c r="D16" s="106"/>
      <c r="E16" s="101"/>
      <c r="F16" s="74" t="s">
        <v>84</v>
      </c>
      <c r="G16" s="53" t="s">
        <v>85</v>
      </c>
      <c r="H16" s="51"/>
      <c r="I16" s="51"/>
      <c r="J16" s="52"/>
      <c r="K16" s="51"/>
      <c r="L16" s="51"/>
      <c r="M16" s="51"/>
      <c r="N16" s="16" t="s">
        <v>21</v>
      </c>
      <c r="O16" s="16" t="s">
        <v>77</v>
      </c>
      <c r="P16" s="55">
        <v>44606</v>
      </c>
      <c r="Q16" s="55">
        <v>44620</v>
      </c>
      <c r="R16" s="56" t="s">
        <v>78</v>
      </c>
      <c r="S16" s="101"/>
      <c r="T16" s="101"/>
      <c r="U16" s="101"/>
      <c r="V16" s="101"/>
      <c r="W16" s="102"/>
    </row>
    <row r="17" spans="1:23" s="12" customFormat="1" ht="60" customHeight="1">
      <c r="A17" s="8" t="e">
        <f>A16</f>
        <v>#REF!</v>
      </c>
      <c r="B17" s="8"/>
      <c r="C17" s="105"/>
      <c r="D17" s="106"/>
      <c r="E17" s="101"/>
      <c r="F17" s="74" t="s">
        <v>86</v>
      </c>
      <c r="G17" s="53" t="s">
        <v>87</v>
      </c>
      <c r="H17" s="51"/>
      <c r="I17" s="51"/>
      <c r="J17" s="52"/>
      <c r="K17" s="51"/>
      <c r="L17" s="51"/>
      <c r="M17" s="51"/>
      <c r="N17" s="16" t="s">
        <v>21</v>
      </c>
      <c r="O17" s="16" t="s">
        <v>77</v>
      </c>
      <c r="P17" s="55">
        <v>44606</v>
      </c>
      <c r="Q17" s="55">
        <v>44620</v>
      </c>
      <c r="R17" s="56" t="s">
        <v>88</v>
      </c>
      <c r="S17" s="101"/>
      <c r="T17" s="101"/>
      <c r="U17" s="101"/>
      <c r="V17" s="101"/>
      <c r="W17" s="102"/>
    </row>
    <row r="18" spans="1:23" s="12" customFormat="1" ht="60" customHeight="1">
      <c r="A18" s="8" t="e">
        <f>A17</f>
        <v>#REF!</v>
      </c>
      <c r="B18" s="8"/>
      <c r="C18" s="105"/>
      <c r="D18" s="106"/>
      <c r="E18" s="101"/>
      <c r="F18" s="74" t="s">
        <v>89</v>
      </c>
      <c r="G18" s="53" t="s">
        <v>90</v>
      </c>
      <c r="H18" s="51"/>
      <c r="I18" s="51"/>
      <c r="J18" s="52"/>
      <c r="K18" s="51"/>
      <c r="L18" s="51"/>
      <c r="M18" s="51"/>
      <c r="N18" s="16" t="s">
        <v>21</v>
      </c>
      <c r="O18" s="16" t="s">
        <v>77</v>
      </c>
      <c r="P18" s="55">
        <v>44896</v>
      </c>
      <c r="Q18" s="55">
        <v>44925</v>
      </c>
      <c r="R18" s="56" t="s">
        <v>91</v>
      </c>
      <c r="S18" s="101"/>
      <c r="T18" s="101"/>
      <c r="U18" s="101"/>
      <c r="V18" s="101"/>
      <c r="W18" s="102"/>
    </row>
    <row r="19" spans="1:23" s="12" customFormat="1" ht="60" customHeight="1">
      <c r="A19" s="8"/>
      <c r="B19" s="8"/>
      <c r="C19" s="73"/>
      <c r="D19" s="106" t="s">
        <v>92</v>
      </c>
      <c r="E19" s="101" t="s">
        <v>93</v>
      </c>
      <c r="F19" s="74" t="s">
        <v>94</v>
      </c>
      <c r="G19" s="53" t="s">
        <v>95</v>
      </c>
      <c r="H19" s="51"/>
      <c r="I19" s="51"/>
      <c r="J19" s="52"/>
      <c r="K19" s="51"/>
      <c r="L19" s="51"/>
      <c r="M19" s="52"/>
      <c r="N19" s="16" t="s">
        <v>77</v>
      </c>
      <c r="O19" s="16" t="s">
        <v>96</v>
      </c>
      <c r="P19" s="55">
        <v>44609</v>
      </c>
      <c r="Q19" s="55">
        <v>44609</v>
      </c>
      <c r="R19" s="56" t="s">
        <v>78</v>
      </c>
      <c r="S19" s="101" t="s">
        <v>97</v>
      </c>
      <c r="T19" s="101" t="s">
        <v>98</v>
      </c>
      <c r="U19" s="101" t="s">
        <v>99</v>
      </c>
      <c r="V19" s="101" t="s">
        <v>100</v>
      </c>
      <c r="W19" s="102" t="s">
        <v>101</v>
      </c>
    </row>
    <row r="20" spans="1:23" s="12" customFormat="1" ht="60" customHeight="1">
      <c r="A20" s="8"/>
      <c r="B20" s="8"/>
      <c r="C20" s="73"/>
      <c r="D20" s="106"/>
      <c r="E20" s="101"/>
      <c r="F20" s="74" t="s">
        <v>102</v>
      </c>
      <c r="G20" s="53" t="s">
        <v>103</v>
      </c>
      <c r="H20" s="51"/>
      <c r="I20" s="51"/>
      <c r="J20" s="52"/>
      <c r="K20" s="51"/>
      <c r="L20" s="51"/>
      <c r="M20" s="52"/>
      <c r="N20" s="16" t="s">
        <v>77</v>
      </c>
      <c r="O20" s="16" t="s">
        <v>96</v>
      </c>
      <c r="P20" s="55">
        <v>44610</v>
      </c>
      <c r="Q20" s="55">
        <v>44610</v>
      </c>
      <c r="R20" s="56" t="s">
        <v>78</v>
      </c>
      <c r="S20" s="101"/>
      <c r="T20" s="101"/>
      <c r="U20" s="101"/>
      <c r="V20" s="101"/>
      <c r="W20" s="102"/>
    </row>
    <row r="21" spans="1:23" s="12" customFormat="1" ht="42" customHeight="1">
      <c r="A21" s="4" t="e">
        <f>#REF!</f>
        <v>#REF!</v>
      </c>
      <c r="B21" s="4"/>
      <c r="C21" s="103" t="s">
        <v>104</v>
      </c>
      <c r="D21" s="104"/>
      <c r="E21" s="104"/>
      <c r="F21" s="104"/>
      <c r="G21" s="104"/>
      <c r="H21" s="104"/>
      <c r="I21" s="104"/>
      <c r="J21" s="104"/>
      <c r="K21" s="104"/>
      <c r="L21" s="104"/>
      <c r="M21" s="104"/>
      <c r="N21" s="104"/>
      <c r="O21" s="104"/>
      <c r="P21" s="104"/>
      <c r="Q21" s="104"/>
      <c r="R21" s="104"/>
      <c r="S21" s="104"/>
      <c r="T21" s="104"/>
      <c r="U21" s="63"/>
      <c r="V21" s="63"/>
      <c r="W21" s="48"/>
    </row>
    <row r="22" spans="1:23" s="12" customFormat="1" ht="53.25" customHeight="1">
      <c r="A22" s="8" t="e">
        <f>A21</f>
        <v>#REF!</v>
      </c>
      <c r="B22" s="8"/>
      <c r="C22" s="105"/>
      <c r="D22" s="106" t="s">
        <v>105</v>
      </c>
      <c r="E22" s="101" t="s">
        <v>106</v>
      </c>
      <c r="F22" s="74" t="s">
        <v>107</v>
      </c>
      <c r="G22" s="41" t="s">
        <v>108</v>
      </c>
      <c r="H22" s="51"/>
      <c r="I22" s="51"/>
      <c r="J22" s="52"/>
      <c r="K22" s="51"/>
      <c r="L22" s="51"/>
      <c r="M22" s="51"/>
      <c r="N22" s="16" t="s">
        <v>109</v>
      </c>
      <c r="O22" s="16" t="s">
        <v>109</v>
      </c>
      <c r="P22" s="55">
        <v>44544</v>
      </c>
      <c r="Q22" s="55">
        <v>44544</v>
      </c>
      <c r="R22" s="56" t="s">
        <v>78</v>
      </c>
      <c r="S22" s="101" t="s">
        <v>110</v>
      </c>
      <c r="T22" s="101" t="s">
        <v>111</v>
      </c>
      <c r="U22" s="101" t="s">
        <v>112</v>
      </c>
      <c r="V22" s="101" t="s">
        <v>113</v>
      </c>
      <c r="W22" s="102" t="s">
        <v>114</v>
      </c>
    </row>
    <row r="23" spans="1:23" s="12" customFormat="1" ht="53.25" customHeight="1">
      <c r="A23" s="8" t="e">
        <f>A22</f>
        <v>#REF!</v>
      </c>
      <c r="B23" s="8"/>
      <c r="C23" s="105"/>
      <c r="D23" s="106"/>
      <c r="E23" s="101"/>
      <c r="F23" s="74" t="s">
        <v>115</v>
      </c>
      <c r="G23" s="41" t="s">
        <v>116</v>
      </c>
      <c r="H23" s="51"/>
      <c r="I23" s="51"/>
      <c r="J23" s="52"/>
      <c r="K23" s="51"/>
      <c r="L23" s="51"/>
      <c r="M23" s="51"/>
      <c r="N23" s="16" t="s">
        <v>21</v>
      </c>
      <c r="O23" s="16" t="s">
        <v>117</v>
      </c>
      <c r="P23" s="55">
        <v>44544</v>
      </c>
      <c r="Q23" s="55">
        <v>44544</v>
      </c>
      <c r="R23" s="56" t="s">
        <v>78</v>
      </c>
      <c r="S23" s="101"/>
      <c r="T23" s="101"/>
      <c r="U23" s="101"/>
      <c r="V23" s="101"/>
      <c r="W23" s="102"/>
    </row>
    <row r="24" spans="1:23" s="12" customFormat="1" ht="53.25" customHeight="1">
      <c r="A24" s="8" t="e">
        <f>A23</f>
        <v>#REF!</v>
      </c>
      <c r="B24" s="8"/>
      <c r="C24" s="105"/>
      <c r="D24" s="106"/>
      <c r="E24" s="101"/>
      <c r="F24" s="74" t="s">
        <v>118</v>
      </c>
      <c r="G24" s="41" t="s">
        <v>119</v>
      </c>
      <c r="H24" s="51"/>
      <c r="I24" s="51"/>
      <c r="J24" s="52"/>
      <c r="K24" s="51"/>
      <c r="L24" s="51"/>
      <c r="M24" s="51"/>
      <c r="N24" s="16" t="s">
        <v>109</v>
      </c>
      <c r="O24" s="16" t="s">
        <v>77</v>
      </c>
      <c r="P24" s="55">
        <v>44544</v>
      </c>
      <c r="Q24" s="55">
        <v>44544</v>
      </c>
      <c r="R24" s="56" t="s">
        <v>78</v>
      </c>
      <c r="S24" s="101"/>
      <c r="T24" s="101"/>
      <c r="U24" s="101"/>
      <c r="V24" s="101"/>
      <c r="W24" s="102"/>
    </row>
    <row r="25" spans="1:23" s="12" customFormat="1" ht="53.25" customHeight="1">
      <c r="A25" s="8" t="e">
        <f>A24</f>
        <v>#REF!</v>
      </c>
      <c r="B25" s="8"/>
      <c r="C25" s="105"/>
      <c r="D25" s="106"/>
      <c r="E25" s="101"/>
      <c r="F25" s="74" t="s">
        <v>120</v>
      </c>
      <c r="G25" s="41" t="s">
        <v>121</v>
      </c>
      <c r="H25" s="51"/>
      <c r="I25" s="51"/>
      <c r="J25" s="52"/>
      <c r="K25" s="51"/>
      <c r="L25" s="51"/>
      <c r="M25" s="51"/>
      <c r="N25" s="16" t="s">
        <v>109</v>
      </c>
      <c r="O25" s="16" t="s">
        <v>109</v>
      </c>
      <c r="P25" s="55">
        <v>44544</v>
      </c>
      <c r="Q25" s="55">
        <v>44544</v>
      </c>
      <c r="R25" s="56" t="s">
        <v>78</v>
      </c>
      <c r="S25" s="101"/>
      <c r="T25" s="101"/>
      <c r="U25" s="101"/>
      <c r="V25" s="101"/>
      <c r="W25" s="102"/>
    </row>
    <row r="26" spans="1:23" s="12" customFormat="1" ht="53.25" customHeight="1">
      <c r="A26" s="8" t="e">
        <f>A22</f>
        <v>#REF!</v>
      </c>
      <c r="B26" s="8"/>
      <c r="C26" s="105"/>
      <c r="D26" s="106"/>
      <c r="E26" s="101"/>
      <c r="F26" s="74" t="s">
        <v>122</v>
      </c>
      <c r="G26" s="41" t="s">
        <v>123</v>
      </c>
      <c r="H26" s="51"/>
      <c r="I26" s="51"/>
      <c r="J26" s="52"/>
      <c r="K26" s="51"/>
      <c r="L26" s="51"/>
      <c r="M26" s="51"/>
      <c r="N26" s="16" t="s">
        <v>109</v>
      </c>
      <c r="O26" s="16" t="s">
        <v>109</v>
      </c>
      <c r="P26" s="55">
        <v>44544</v>
      </c>
      <c r="Q26" s="55">
        <v>44544</v>
      </c>
      <c r="R26" s="56" t="s">
        <v>78</v>
      </c>
      <c r="S26" s="101"/>
      <c r="T26" s="101"/>
      <c r="U26" s="101"/>
      <c r="V26" s="101"/>
      <c r="W26" s="102"/>
    </row>
    <row r="27" spans="1:23" s="12" customFormat="1" ht="68.25" customHeight="1">
      <c r="A27" s="8"/>
      <c r="B27" s="8"/>
      <c r="C27" s="105"/>
      <c r="D27" s="106" t="s">
        <v>124</v>
      </c>
      <c r="E27" s="101" t="s">
        <v>125</v>
      </c>
      <c r="F27" s="74" t="s">
        <v>126</v>
      </c>
      <c r="G27" s="41" t="s">
        <v>127</v>
      </c>
      <c r="H27" s="51"/>
      <c r="I27" s="51"/>
      <c r="J27" s="52"/>
      <c r="K27" s="51"/>
      <c r="L27" s="51"/>
      <c r="M27" s="52"/>
      <c r="N27" s="16" t="s">
        <v>128</v>
      </c>
      <c r="O27" s="16" t="s">
        <v>128</v>
      </c>
      <c r="P27" s="55">
        <v>44613</v>
      </c>
      <c r="Q27" s="55">
        <v>44626</v>
      </c>
      <c r="R27" s="56" t="s">
        <v>88</v>
      </c>
      <c r="S27" s="101" t="s">
        <v>129</v>
      </c>
      <c r="T27" s="101" t="s">
        <v>130</v>
      </c>
      <c r="U27" s="101" t="s">
        <v>131</v>
      </c>
      <c r="V27" s="101" t="s">
        <v>132</v>
      </c>
      <c r="W27" s="102" t="s">
        <v>133</v>
      </c>
    </row>
    <row r="28" spans="1:23" s="12" customFormat="1" ht="68.25" customHeight="1">
      <c r="A28" s="8"/>
      <c r="B28" s="8"/>
      <c r="C28" s="105"/>
      <c r="D28" s="106"/>
      <c r="E28" s="101"/>
      <c r="F28" s="74" t="s">
        <v>134</v>
      </c>
      <c r="G28" s="41" t="s">
        <v>135</v>
      </c>
      <c r="H28" s="51"/>
      <c r="I28" s="51"/>
      <c r="J28" s="52"/>
      <c r="K28" s="51"/>
      <c r="L28" s="51"/>
      <c r="M28" s="52"/>
      <c r="N28" s="16" t="s">
        <v>128</v>
      </c>
      <c r="O28" s="16" t="s">
        <v>128</v>
      </c>
      <c r="P28" s="55">
        <v>44620</v>
      </c>
      <c r="Q28" s="55">
        <v>44633</v>
      </c>
      <c r="R28" s="56" t="s">
        <v>88</v>
      </c>
      <c r="S28" s="101"/>
      <c r="T28" s="101"/>
      <c r="U28" s="101"/>
      <c r="V28" s="101"/>
      <c r="W28" s="102"/>
    </row>
    <row r="29" spans="1:23" s="12" customFormat="1" ht="68.25" customHeight="1">
      <c r="A29" s="8"/>
      <c r="B29" s="8"/>
      <c r="C29" s="105"/>
      <c r="D29" s="106"/>
      <c r="E29" s="101"/>
      <c r="F29" s="74" t="s">
        <v>136</v>
      </c>
      <c r="G29" s="41" t="s">
        <v>137</v>
      </c>
      <c r="H29" s="51"/>
      <c r="I29" s="51"/>
      <c r="J29" s="52"/>
      <c r="K29" s="51"/>
      <c r="L29" s="51"/>
      <c r="M29" s="52"/>
      <c r="N29" s="16" t="s">
        <v>128</v>
      </c>
      <c r="O29" s="16" t="s">
        <v>138</v>
      </c>
      <c r="P29" s="55">
        <v>44620</v>
      </c>
      <c r="Q29" s="55">
        <v>44633</v>
      </c>
      <c r="R29" s="56" t="s">
        <v>88</v>
      </c>
      <c r="S29" s="101"/>
      <c r="T29" s="101"/>
      <c r="U29" s="101"/>
      <c r="V29" s="101"/>
      <c r="W29" s="102"/>
    </row>
    <row r="30" spans="1:23" s="12" customFormat="1" ht="68.25" customHeight="1">
      <c r="A30" s="8"/>
      <c r="B30" s="8"/>
      <c r="C30" s="105"/>
      <c r="D30" s="106"/>
      <c r="E30" s="101"/>
      <c r="F30" s="74" t="s">
        <v>139</v>
      </c>
      <c r="G30" s="41" t="s">
        <v>140</v>
      </c>
      <c r="H30" s="51"/>
      <c r="I30" s="51"/>
      <c r="J30" s="52"/>
      <c r="K30" s="51"/>
      <c r="L30" s="51"/>
      <c r="M30" s="52"/>
      <c r="N30" s="16" t="s">
        <v>141</v>
      </c>
      <c r="O30" s="16" t="s">
        <v>142</v>
      </c>
      <c r="P30" s="55">
        <v>44627</v>
      </c>
      <c r="Q30" s="55">
        <v>44640</v>
      </c>
      <c r="R30" s="56" t="s">
        <v>88</v>
      </c>
      <c r="S30" s="101"/>
      <c r="T30" s="101"/>
      <c r="U30" s="101"/>
      <c r="V30" s="101"/>
      <c r="W30" s="102"/>
    </row>
    <row r="31" spans="1:23" s="12" customFormat="1" ht="68.45" customHeight="1">
      <c r="A31" s="8" t="e">
        <f>#REF!</f>
        <v>#REF!</v>
      </c>
      <c r="B31" s="8"/>
      <c r="C31" s="105"/>
      <c r="D31" s="106" t="s">
        <v>143</v>
      </c>
      <c r="E31" s="101" t="s">
        <v>144</v>
      </c>
      <c r="F31" s="74" t="s">
        <v>145</v>
      </c>
      <c r="G31" s="41" t="s">
        <v>146</v>
      </c>
      <c r="H31" s="51">
        <v>0</v>
      </c>
      <c r="I31" s="51"/>
      <c r="J31" s="52"/>
      <c r="K31" s="51"/>
      <c r="L31" s="51"/>
      <c r="M31" s="51"/>
      <c r="N31" s="16" t="s">
        <v>21</v>
      </c>
      <c r="O31" s="16" t="s">
        <v>147</v>
      </c>
      <c r="P31" s="55">
        <v>44627</v>
      </c>
      <c r="Q31" s="55">
        <v>44640</v>
      </c>
      <c r="R31" s="56"/>
      <c r="S31" s="101" t="s">
        <v>148</v>
      </c>
      <c r="T31" s="101" t="s">
        <v>149</v>
      </c>
      <c r="U31" s="101" t="s">
        <v>150</v>
      </c>
      <c r="V31" s="101" t="s">
        <v>151</v>
      </c>
      <c r="W31" s="102" t="s">
        <v>152</v>
      </c>
    </row>
    <row r="32" spans="1:23" s="12" customFormat="1" ht="51.6" customHeight="1">
      <c r="A32" s="8"/>
      <c r="B32" s="8"/>
      <c r="C32" s="105"/>
      <c r="D32" s="106"/>
      <c r="E32" s="101"/>
      <c r="F32" s="74" t="s">
        <v>153</v>
      </c>
      <c r="G32" s="41" t="s">
        <v>154</v>
      </c>
      <c r="H32" s="51">
        <v>0</v>
      </c>
      <c r="I32" s="51"/>
      <c r="J32" s="52"/>
      <c r="K32" s="51"/>
      <c r="L32" s="51"/>
      <c r="M32" s="51"/>
      <c r="N32" s="16" t="s">
        <v>21</v>
      </c>
      <c r="O32" s="16" t="s">
        <v>49</v>
      </c>
      <c r="P32" s="55">
        <v>44627</v>
      </c>
      <c r="Q32" s="55">
        <v>44640</v>
      </c>
      <c r="R32" s="56" t="s">
        <v>88</v>
      </c>
      <c r="S32" s="101"/>
      <c r="T32" s="101"/>
      <c r="U32" s="101"/>
      <c r="V32" s="101"/>
      <c r="W32" s="102"/>
    </row>
    <row r="33" spans="1:23" s="12" customFormat="1" ht="51.6" customHeight="1">
      <c r="A33" s="8"/>
      <c r="B33" s="8"/>
      <c r="C33" s="105"/>
      <c r="D33" s="106"/>
      <c r="E33" s="101"/>
      <c r="F33" s="74" t="s">
        <v>155</v>
      </c>
      <c r="G33" s="41" t="s">
        <v>156</v>
      </c>
      <c r="H33" s="51">
        <v>0</v>
      </c>
      <c r="I33" s="51"/>
      <c r="J33" s="52"/>
      <c r="K33" s="51"/>
      <c r="L33" s="51"/>
      <c r="M33" s="51"/>
      <c r="N33" s="16" t="s">
        <v>21</v>
      </c>
      <c r="O33" s="16" t="s">
        <v>49</v>
      </c>
      <c r="P33" s="55">
        <v>44634</v>
      </c>
      <c r="Q33" s="55">
        <v>44647</v>
      </c>
      <c r="R33" s="56" t="s">
        <v>88</v>
      </c>
      <c r="S33" s="101"/>
      <c r="T33" s="101"/>
      <c r="U33" s="101"/>
      <c r="V33" s="101"/>
      <c r="W33" s="102"/>
    </row>
    <row r="34" spans="1:23" s="12" customFormat="1" ht="48" customHeight="1">
      <c r="A34" s="8"/>
      <c r="B34" s="8"/>
      <c r="C34" s="105"/>
      <c r="D34" s="106" t="s">
        <v>157</v>
      </c>
      <c r="E34" s="101" t="s">
        <v>158</v>
      </c>
      <c r="F34" s="74" t="s">
        <v>159</v>
      </c>
      <c r="G34" s="41" t="s">
        <v>160</v>
      </c>
      <c r="H34" s="51">
        <v>0</v>
      </c>
      <c r="I34" s="51"/>
      <c r="J34" s="52">
        <f t="shared" ref="J34" si="0">SUM(H34:I34)</f>
        <v>0</v>
      </c>
      <c r="K34" s="51"/>
      <c r="L34" s="51"/>
      <c r="M34" s="51"/>
      <c r="N34" s="16" t="s">
        <v>21</v>
      </c>
      <c r="O34" s="16" t="s">
        <v>49</v>
      </c>
      <c r="P34" s="55">
        <v>44648</v>
      </c>
      <c r="Q34" s="55">
        <v>44654</v>
      </c>
      <c r="R34" s="56"/>
      <c r="S34" s="101" t="s">
        <v>161</v>
      </c>
      <c r="T34" s="101" t="s">
        <v>162</v>
      </c>
      <c r="U34" s="101" t="s">
        <v>163</v>
      </c>
      <c r="V34" s="101" t="s">
        <v>164</v>
      </c>
      <c r="W34" s="102" t="s">
        <v>152</v>
      </c>
    </row>
    <row r="35" spans="1:23" s="12" customFormat="1" ht="51.6" customHeight="1">
      <c r="A35" s="8"/>
      <c r="B35" s="8"/>
      <c r="C35" s="105"/>
      <c r="D35" s="106"/>
      <c r="E35" s="101"/>
      <c r="F35" s="74" t="s">
        <v>165</v>
      </c>
      <c r="G35" s="41" t="s">
        <v>166</v>
      </c>
      <c r="H35" s="51"/>
      <c r="I35" s="51"/>
      <c r="J35" s="52"/>
      <c r="K35" s="51"/>
      <c r="L35" s="51"/>
      <c r="M35" s="51"/>
      <c r="N35" s="16" t="s">
        <v>21</v>
      </c>
      <c r="O35" s="16" t="s">
        <v>49</v>
      </c>
      <c r="P35" s="55">
        <v>44648</v>
      </c>
      <c r="Q35" s="55">
        <v>44654</v>
      </c>
      <c r="R35" s="56"/>
      <c r="S35" s="101"/>
      <c r="T35" s="101"/>
      <c r="U35" s="101"/>
      <c r="V35" s="101"/>
      <c r="W35" s="102"/>
    </row>
    <row r="36" spans="1:23" s="12" customFormat="1" ht="42" customHeight="1">
      <c r="A36" s="4" t="e">
        <f>#REF!</f>
        <v>#REF!</v>
      </c>
      <c r="B36" s="4"/>
      <c r="C36" s="103" t="s">
        <v>167</v>
      </c>
      <c r="D36" s="104"/>
      <c r="E36" s="104"/>
      <c r="F36" s="104"/>
      <c r="G36" s="104"/>
      <c r="H36" s="104"/>
      <c r="I36" s="104"/>
      <c r="J36" s="104"/>
      <c r="K36" s="104"/>
      <c r="L36" s="104"/>
      <c r="M36" s="104"/>
      <c r="N36" s="104"/>
      <c r="O36" s="104"/>
      <c r="P36" s="104"/>
      <c r="Q36" s="104"/>
      <c r="R36" s="104"/>
      <c r="S36" s="104"/>
      <c r="T36" s="104"/>
      <c r="U36" s="63"/>
      <c r="V36" s="63"/>
      <c r="W36" s="75"/>
    </row>
    <row r="37" spans="1:23" s="12" customFormat="1" ht="39" customHeight="1">
      <c r="A37" s="8" t="e">
        <f>A36</f>
        <v>#REF!</v>
      </c>
      <c r="B37" s="8"/>
      <c r="C37" s="105"/>
      <c r="D37" s="106" t="s">
        <v>168</v>
      </c>
      <c r="E37" s="101" t="s">
        <v>169</v>
      </c>
      <c r="F37" s="74" t="s">
        <v>170</v>
      </c>
      <c r="G37" s="53" t="s">
        <v>171</v>
      </c>
      <c r="H37" s="51">
        <f>24000+2000+2500</f>
        <v>28500</v>
      </c>
      <c r="I37" s="51"/>
      <c r="J37" s="52">
        <f t="shared" ref="J37:J42" si="1">SUM(H37:I37)</f>
        <v>28500</v>
      </c>
      <c r="K37" s="51"/>
      <c r="L37" s="51"/>
      <c r="M37" s="51"/>
      <c r="N37" s="54" t="s">
        <v>77</v>
      </c>
      <c r="O37" s="54" t="s">
        <v>49</v>
      </c>
      <c r="P37" s="55">
        <v>44648</v>
      </c>
      <c r="Q37" s="55">
        <v>44661</v>
      </c>
      <c r="R37" s="42"/>
      <c r="S37" s="101" t="s">
        <v>172</v>
      </c>
      <c r="T37" s="101" t="s">
        <v>173</v>
      </c>
      <c r="U37" s="101" t="s">
        <v>174</v>
      </c>
      <c r="V37" s="101" t="s">
        <v>175</v>
      </c>
      <c r="W37" s="102" t="s">
        <v>176</v>
      </c>
    </row>
    <row r="38" spans="1:23" s="12" customFormat="1" ht="39" customHeight="1">
      <c r="A38" s="8"/>
      <c r="B38" s="8"/>
      <c r="C38" s="105"/>
      <c r="D38" s="106"/>
      <c r="E38" s="101"/>
      <c r="F38" s="74" t="s">
        <v>177</v>
      </c>
      <c r="G38" s="53" t="s">
        <v>178</v>
      </c>
      <c r="H38" s="51">
        <v>0</v>
      </c>
      <c r="I38" s="51"/>
      <c r="J38" s="52">
        <f t="shared" si="1"/>
        <v>0</v>
      </c>
      <c r="K38" s="51"/>
      <c r="L38" s="51"/>
      <c r="M38" s="51"/>
      <c r="N38" s="54" t="s">
        <v>179</v>
      </c>
      <c r="O38" s="54" t="s">
        <v>49</v>
      </c>
      <c r="P38" s="55">
        <v>44655</v>
      </c>
      <c r="Q38" s="55">
        <v>44668</v>
      </c>
      <c r="R38" s="42"/>
      <c r="S38" s="101"/>
      <c r="T38" s="101"/>
      <c r="U38" s="101"/>
      <c r="V38" s="101"/>
      <c r="W38" s="102"/>
    </row>
    <row r="39" spans="1:23" s="12" customFormat="1" ht="54.6" customHeight="1">
      <c r="A39" s="8" t="e">
        <f>#REF!</f>
        <v>#REF!</v>
      </c>
      <c r="B39" s="8"/>
      <c r="C39" s="105"/>
      <c r="D39" s="106" t="s">
        <v>180</v>
      </c>
      <c r="E39" s="101" t="s">
        <v>181</v>
      </c>
      <c r="F39" s="74" t="s">
        <v>182</v>
      </c>
      <c r="G39" s="53" t="s">
        <v>183</v>
      </c>
      <c r="H39" s="51">
        <v>0</v>
      </c>
      <c r="I39" s="51"/>
      <c r="J39" s="52">
        <f t="shared" si="1"/>
        <v>0</v>
      </c>
      <c r="K39" s="51"/>
      <c r="L39" s="51"/>
      <c r="M39" s="51"/>
      <c r="N39" s="54" t="s">
        <v>21</v>
      </c>
      <c r="O39" s="54" t="s">
        <v>49</v>
      </c>
      <c r="P39" s="55">
        <v>44655</v>
      </c>
      <c r="Q39" s="55">
        <v>44668</v>
      </c>
      <c r="R39" s="28"/>
      <c r="S39" s="101" t="s">
        <v>184</v>
      </c>
      <c r="T39" s="101" t="s">
        <v>185</v>
      </c>
      <c r="U39" s="101" t="s">
        <v>186</v>
      </c>
      <c r="V39" s="101" t="s">
        <v>187</v>
      </c>
      <c r="W39" s="102" t="s">
        <v>188</v>
      </c>
    </row>
    <row r="40" spans="1:23" s="12" customFormat="1" ht="81" customHeight="1">
      <c r="A40" s="8"/>
      <c r="B40" s="8"/>
      <c r="C40" s="105"/>
      <c r="D40" s="106"/>
      <c r="E40" s="101"/>
      <c r="F40" s="74" t="s">
        <v>189</v>
      </c>
      <c r="G40" s="53" t="s">
        <v>190</v>
      </c>
      <c r="H40" s="51">
        <v>0</v>
      </c>
      <c r="I40" s="51"/>
      <c r="J40" s="52">
        <f t="shared" si="1"/>
        <v>0</v>
      </c>
      <c r="K40" s="51"/>
      <c r="L40" s="51"/>
      <c r="M40" s="51"/>
      <c r="N40" s="54" t="s">
        <v>21</v>
      </c>
      <c r="O40" s="54" t="s">
        <v>32</v>
      </c>
      <c r="P40" s="55">
        <v>44662</v>
      </c>
      <c r="Q40" s="55">
        <v>44675</v>
      </c>
      <c r="R40" s="28"/>
      <c r="S40" s="101"/>
      <c r="T40" s="101"/>
      <c r="U40" s="101"/>
      <c r="V40" s="101"/>
      <c r="W40" s="102"/>
    </row>
    <row r="41" spans="1:23" s="100" customFormat="1" ht="35.450000000000003" customHeight="1" thickBot="1">
      <c r="C41" s="92"/>
      <c r="D41" s="93"/>
      <c r="E41" s="96" t="s">
        <v>191</v>
      </c>
      <c r="F41" s="93"/>
      <c r="G41" s="97"/>
      <c r="H41" s="94"/>
      <c r="I41" s="94"/>
      <c r="J41" s="94"/>
      <c r="K41" s="94"/>
      <c r="L41" s="94"/>
      <c r="M41" s="94"/>
      <c r="N41" s="93"/>
      <c r="O41" s="93"/>
      <c r="P41" s="98"/>
      <c r="Q41" s="98"/>
      <c r="R41" s="95"/>
      <c r="S41" s="96"/>
      <c r="T41" s="96"/>
      <c r="U41" s="96"/>
      <c r="V41" s="96"/>
      <c r="W41" s="99"/>
    </row>
    <row r="42" spans="1:23" s="12" customFormat="1" ht="85.15" customHeight="1">
      <c r="A42" s="8" t="e">
        <f>#REF!</f>
        <v>#REF!</v>
      </c>
      <c r="B42" s="8"/>
      <c r="C42" s="105"/>
      <c r="D42" s="106" t="s">
        <v>192</v>
      </c>
      <c r="E42" s="101" t="s">
        <v>193</v>
      </c>
      <c r="F42" s="74" t="s">
        <v>194</v>
      </c>
      <c r="G42" s="53" t="s">
        <v>195</v>
      </c>
      <c r="H42" s="51">
        <v>0</v>
      </c>
      <c r="I42" s="51"/>
      <c r="J42" s="52">
        <f t="shared" si="1"/>
        <v>0</v>
      </c>
      <c r="K42" s="51"/>
      <c r="L42" s="51"/>
      <c r="M42" s="51"/>
      <c r="N42" s="54" t="s">
        <v>21</v>
      </c>
      <c r="O42" s="54" t="s">
        <v>49</v>
      </c>
      <c r="P42" s="55">
        <v>44676</v>
      </c>
      <c r="Q42" s="55">
        <v>44696</v>
      </c>
      <c r="R42" s="28"/>
      <c r="S42" s="101" t="s">
        <v>196</v>
      </c>
      <c r="T42" s="101" t="s">
        <v>197</v>
      </c>
      <c r="U42" s="101" t="s">
        <v>198</v>
      </c>
      <c r="V42" s="101" t="s">
        <v>199</v>
      </c>
      <c r="W42" s="102" t="s">
        <v>200</v>
      </c>
    </row>
    <row r="43" spans="1:23" s="12" customFormat="1" ht="84" customHeight="1">
      <c r="A43" s="8"/>
      <c r="B43" s="8"/>
      <c r="C43" s="105"/>
      <c r="D43" s="106"/>
      <c r="E43" s="101"/>
      <c r="F43" s="74" t="s">
        <v>201</v>
      </c>
      <c r="G43" s="53" t="s">
        <v>202</v>
      </c>
      <c r="H43" s="51"/>
      <c r="I43" s="51"/>
      <c r="J43" s="52"/>
      <c r="K43" s="51"/>
      <c r="L43" s="51"/>
      <c r="M43" s="51"/>
      <c r="N43" s="54" t="s">
        <v>21</v>
      </c>
      <c r="O43" s="54" t="s">
        <v>49</v>
      </c>
      <c r="P43" s="55">
        <v>44690</v>
      </c>
      <c r="Q43" s="55">
        <v>44710</v>
      </c>
      <c r="R43" s="28"/>
      <c r="S43" s="101"/>
      <c r="T43" s="101"/>
      <c r="U43" s="101"/>
      <c r="V43" s="101"/>
      <c r="W43" s="102"/>
    </row>
    <row r="44" spans="1:23" s="12" customFormat="1" ht="42" customHeight="1">
      <c r="A44" s="4" t="e">
        <f>#REF!</f>
        <v>#REF!</v>
      </c>
      <c r="B44" s="4"/>
      <c r="C44" s="103" t="s">
        <v>203</v>
      </c>
      <c r="D44" s="104"/>
      <c r="E44" s="104"/>
      <c r="F44" s="104"/>
      <c r="G44" s="104"/>
      <c r="H44" s="104"/>
      <c r="I44" s="104"/>
      <c r="J44" s="104"/>
      <c r="K44" s="104"/>
      <c r="L44" s="104"/>
      <c r="M44" s="104"/>
      <c r="N44" s="104"/>
      <c r="O44" s="104"/>
      <c r="P44" s="104"/>
      <c r="Q44" s="104"/>
      <c r="R44" s="104"/>
      <c r="S44" s="104"/>
      <c r="T44" s="104"/>
      <c r="U44" s="63"/>
      <c r="V44" s="63"/>
      <c r="W44" s="75"/>
    </row>
    <row r="45" spans="1:23" s="12" customFormat="1" ht="51" customHeight="1">
      <c r="A45" s="8"/>
      <c r="B45" s="8"/>
      <c r="C45" s="105"/>
      <c r="D45" s="106" t="s">
        <v>204</v>
      </c>
      <c r="E45" s="101" t="s">
        <v>205</v>
      </c>
      <c r="F45" s="74" t="s">
        <v>206</v>
      </c>
      <c r="G45" s="53" t="s">
        <v>207</v>
      </c>
      <c r="H45" s="51">
        <f>5000/2</f>
        <v>2500</v>
      </c>
      <c r="I45" s="51"/>
      <c r="J45" s="52">
        <f t="shared" ref="J45:J53" si="2">SUM(H45:I45)</f>
        <v>2500</v>
      </c>
      <c r="K45" s="51"/>
      <c r="L45" s="51"/>
      <c r="M45" s="51"/>
      <c r="N45" s="54" t="s">
        <v>77</v>
      </c>
      <c r="O45" s="54" t="s">
        <v>49</v>
      </c>
      <c r="P45" s="55">
        <v>44711</v>
      </c>
      <c r="Q45" s="55">
        <v>44717</v>
      </c>
      <c r="R45" s="56"/>
      <c r="S45" s="101" t="s">
        <v>208</v>
      </c>
      <c r="T45" s="101" t="s">
        <v>209</v>
      </c>
      <c r="U45" s="101" t="s">
        <v>210</v>
      </c>
      <c r="V45" s="101" t="s">
        <v>211</v>
      </c>
      <c r="W45" s="102" t="s">
        <v>188</v>
      </c>
    </row>
    <row r="46" spans="1:23" s="12" customFormat="1" ht="51" customHeight="1">
      <c r="A46" s="8"/>
      <c r="B46" s="8"/>
      <c r="C46" s="105"/>
      <c r="D46" s="106"/>
      <c r="E46" s="101"/>
      <c r="F46" s="74" t="s">
        <v>212</v>
      </c>
      <c r="G46" s="53" t="s">
        <v>213</v>
      </c>
      <c r="H46" s="51">
        <f>H45</f>
        <v>2500</v>
      </c>
      <c r="I46" s="51"/>
      <c r="J46" s="52">
        <f t="shared" si="2"/>
        <v>2500</v>
      </c>
      <c r="K46" s="51"/>
      <c r="L46" s="51"/>
      <c r="M46" s="52"/>
      <c r="N46" s="54" t="s">
        <v>77</v>
      </c>
      <c r="O46" s="54" t="s">
        <v>49</v>
      </c>
      <c r="P46" s="55">
        <v>44711</v>
      </c>
      <c r="Q46" s="55">
        <v>44717</v>
      </c>
      <c r="R46" s="56"/>
      <c r="S46" s="101"/>
      <c r="T46" s="101"/>
      <c r="U46" s="101"/>
      <c r="V46" s="101"/>
      <c r="W46" s="102"/>
    </row>
    <row r="47" spans="1:23" s="12" customFormat="1" ht="65.45" customHeight="1">
      <c r="A47" s="8"/>
      <c r="B47" s="8"/>
      <c r="C47" s="105"/>
      <c r="D47" s="106"/>
      <c r="E47" s="101"/>
      <c r="F47" s="74" t="s">
        <v>214</v>
      </c>
      <c r="G47" s="53" t="s">
        <v>215</v>
      </c>
      <c r="H47" s="51">
        <f>H46</f>
        <v>2500</v>
      </c>
      <c r="I47" s="51"/>
      <c r="J47" s="52">
        <f t="shared" si="2"/>
        <v>2500</v>
      </c>
      <c r="K47" s="51"/>
      <c r="L47" s="51"/>
      <c r="M47" s="52"/>
      <c r="N47" s="54" t="s">
        <v>21</v>
      </c>
      <c r="O47" s="54" t="s">
        <v>49</v>
      </c>
      <c r="P47" s="55">
        <v>44711</v>
      </c>
      <c r="Q47" s="55">
        <v>44724</v>
      </c>
      <c r="R47" s="56"/>
      <c r="S47" s="101"/>
      <c r="T47" s="101"/>
      <c r="U47" s="101"/>
      <c r="V47" s="101"/>
      <c r="W47" s="102"/>
    </row>
    <row r="48" spans="1:23" s="12" customFormat="1" ht="51" customHeight="1">
      <c r="A48" s="8"/>
      <c r="B48" s="8"/>
      <c r="C48" s="105"/>
      <c r="D48" s="106"/>
      <c r="E48" s="101"/>
      <c r="F48" s="74" t="s">
        <v>216</v>
      </c>
      <c r="G48" s="53" t="s">
        <v>217</v>
      </c>
      <c r="H48" s="51">
        <f>H47</f>
        <v>2500</v>
      </c>
      <c r="I48" s="51"/>
      <c r="J48" s="52">
        <f t="shared" si="2"/>
        <v>2500</v>
      </c>
      <c r="K48" s="51"/>
      <c r="L48" s="51"/>
      <c r="M48" s="52"/>
      <c r="N48" s="54" t="s">
        <v>21</v>
      </c>
      <c r="O48" s="54" t="s">
        <v>49</v>
      </c>
      <c r="P48" s="55">
        <v>44687</v>
      </c>
      <c r="Q48" s="55">
        <v>44731</v>
      </c>
      <c r="R48" s="56"/>
      <c r="S48" s="101"/>
      <c r="T48" s="101"/>
      <c r="U48" s="101"/>
      <c r="V48" s="101"/>
      <c r="W48" s="102"/>
    </row>
    <row r="49" spans="1:23" s="12" customFormat="1" ht="51" customHeight="1">
      <c r="A49" s="8"/>
      <c r="B49" s="8"/>
      <c r="C49" s="73"/>
      <c r="D49" s="106" t="s">
        <v>218</v>
      </c>
      <c r="E49" s="158" t="s">
        <v>219</v>
      </c>
      <c r="F49" s="74" t="s">
        <v>220</v>
      </c>
      <c r="G49" s="53" t="s">
        <v>221</v>
      </c>
      <c r="H49" s="51">
        <f>5000/2</f>
        <v>2500</v>
      </c>
      <c r="I49" s="51"/>
      <c r="J49" s="52">
        <f t="shared" ref="J49" si="3">SUM(H49:I49)</f>
        <v>2500</v>
      </c>
      <c r="K49" s="51"/>
      <c r="L49" s="51"/>
      <c r="M49" s="51"/>
      <c r="N49" s="54" t="s">
        <v>77</v>
      </c>
      <c r="O49" s="54" t="s">
        <v>49</v>
      </c>
      <c r="P49" s="55">
        <v>44711</v>
      </c>
      <c r="Q49" s="55">
        <v>44717</v>
      </c>
      <c r="R49" s="56"/>
      <c r="S49" s="101" t="s">
        <v>222</v>
      </c>
      <c r="T49" s="101" t="s">
        <v>223</v>
      </c>
      <c r="U49" s="101" t="s">
        <v>224</v>
      </c>
      <c r="V49" s="101" t="s">
        <v>225</v>
      </c>
      <c r="W49" s="102" t="s">
        <v>188</v>
      </c>
    </row>
    <row r="50" spans="1:23" s="12" customFormat="1" ht="57" customHeight="1">
      <c r="A50" s="8" t="e">
        <f>#REF!</f>
        <v>#REF!</v>
      </c>
      <c r="B50" s="8"/>
      <c r="C50" s="105"/>
      <c r="D50" s="106"/>
      <c r="E50" s="158"/>
      <c r="F50" s="74" t="s">
        <v>226</v>
      </c>
      <c r="G50" s="53" t="s">
        <v>227</v>
      </c>
      <c r="H50" s="51">
        <v>0</v>
      </c>
      <c r="I50" s="51"/>
      <c r="J50" s="52">
        <f t="shared" si="2"/>
        <v>0</v>
      </c>
      <c r="K50" s="51"/>
      <c r="L50" s="51"/>
      <c r="M50" s="51"/>
      <c r="N50" s="54" t="s">
        <v>228</v>
      </c>
      <c r="O50" s="54" t="s">
        <v>49</v>
      </c>
      <c r="P50" s="55">
        <v>44711</v>
      </c>
      <c r="Q50" s="55">
        <v>44717</v>
      </c>
      <c r="R50" s="56"/>
      <c r="S50" s="101"/>
      <c r="T50" s="101"/>
      <c r="U50" s="101"/>
      <c r="V50" s="101"/>
      <c r="W50" s="102"/>
    </row>
    <row r="51" spans="1:23" s="12" customFormat="1" ht="66" customHeight="1">
      <c r="A51" s="8"/>
      <c r="B51" s="8"/>
      <c r="C51" s="105"/>
      <c r="D51" s="106"/>
      <c r="E51" s="158"/>
      <c r="F51" s="74" t="s">
        <v>229</v>
      </c>
      <c r="G51" s="53" t="s">
        <v>230</v>
      </c>
      <c r="H51" s="51">
        <v>19200</v>
      </c>
      <c r="I51" s="51"/>
      <c r="J51" s="52">
        <f t="shared" si="2"/>
        <v>19200</v>
      </c>
      <c r="K51" s="51"/>
      <c r="L51" s="51"/>
      <c r="M51" s="51"/>
      <c r="N51" s="54" t="s">
        <v>231</v>
      </c>
      <c r="O51" s="54" t="s">
        <v>49</v>
      </c>
      <c r="P51" s="55">
        <v>44711</v>
      </c>
      <c r="Q51" s="55">
        <v>44717</v>
      </c>
      <c r="R51" s="56"/>
      <c r="S51" s="101"/>
      <c r="T51" s="101"/>
      <c r="U51" s="101"/>
      <c r="V51" s="101"/>
      <c r="W51" s="102"/>
    </row>
    <row r="52" spans="1:23" s="12" customFormat="1" ht="39.6" customHeight="1">
      <c r="A52" s="8"/>
      <c r="B52" s="8"/>
      <c r="C52" s="105"/>
      <c r="D52" s="106"/>
      <c r="E52" s="158"/>
      <c r="F52" s="74" t="s">
        <v>232</v>
      </c>
      <c r="G52" s="53" t="s">
        <v>233</v>
      </c>
      <c r="H52" s="51">
        <v>19200</v>
      </c>
      <c r="I52" s="51"/>
      <c r="J52" s="52">
        <f t="shared" si="2"/>
        <v>19200</v>
      </c>
      <c r="K52" s="51"/>
      <c r="L52" s="51"/>
      <c r="M52" s="51"/>
      <c r="N52" s="54" t="s">
        <v>228</v>
      </c>
      <c r="O52" s="54" t="s">
        <v>49</v>
      </c>
      <c r="P52" s="55">
        <v>44711</v>
      </c>
      <c r="Q52" s="55">
        <v>44724</v>
      </c>
      <c r="R52" s="56"/>
      <c r="S52" s="101"/>
      <c r="T52" s="101"/>
      <c r="U52" s="101"/>
      <c r="V52" s="101"/>
      <c r="W52" s="102"/>
    </row>
    <row r="53" spans="1:23" s="12" customFormat="1" ht="57" customHeight="1">
      <c r="A53" s="8" t="e">
        <f>#REF!</f>
        <v>#REF!</v>
      </c>
      <c r="B53" s="8"/>
      <c r="C53" s="105"/>
      <c r="D53" s="106" t="s">
        <v>234</v>
      </c>
      <c r="E53" s="53" t="s">
        <v>235</v>
      </c>
      <c r="F53" s="74" t="s">
        <v>236</v>
      </c>
      <c r="G53" s="53" t="s">
        <v>237</v>
      </c>
      <c r="H53" s="51">
        <v>0</v>
      </c>
      <c r="I53" s="51"/>
      <c r="J53" s="52">
        <f t="shared" si="2"/>
        <v>0</v>
      </c>
      <c r="K53" s="51"/>
      <c r="L53" s="51"/>
      <c r="M53" s="51"/>
      <c r="N53" s="54" t="s">
        <v>21</v>
      </c>
      <c r="O53" s="54" t="s">
        <v>77</v>
      </c>
      <c r="P53" s="55">
        <v>44739</v>
      </c>
      <c r="Q53" s="55">
        <v>44745</v>
      </c>
      <c r="R53" s="56"/>
      <c r="S53" s="53" t="s">
        <v>238</v>
      </c>
      <c r="T53" s="53" t="s">
        <v>239</v>
      </c>
      <c r="U53" s="53" t="s">
        <v>240</v>
      </c>
      <c r="V53" s="53" t="s">
        <v>241</v>
      </c>
      <c r="W53" s="59" t="s">
        <v>242</v>
      </c>
    </row>
    <row r="54" spans="1:23" s="12" customFormat="1" ht="51" customHeight="1">
      <c r="A54" s="8"/>
      <c r="B54" s="8"/>
      <c r="C54" s="105"/>
      <c r="D54" s="106"/>
      <c r="E54" s="53" t="s">
        <v>243</v>
      </c>
      <c r="F54" s="74" t="s">
        <v>244</v>
      </c>
      <c r="G54" s="53" t="s">
        <v>245</v>
      </c>
      <c r="H54" s="51"/>
      <c r="I54" s="51"/>
      <c r="J54" s="52"/>
      <c r="K54" s="51"/>
      <c r="L54" s="51"/>
      <c r="M54" s="51"/>
      <c r="N54" s="54" t="s">
        <v>21</v>
      </c>
      <c r="O54" s="54" t="s">
        <v>77</v>
      </c>
      <c r="P54" s="55">
        <v>44746</v>
      </c>
      <c r="Q54" s="55">
        <v>44759</v>
      </c>
      <c r="R54" s="56"/>
      <c r="S54" s="53" t="s">
        <v>246</v>
      </c>
      <c r="T54" s="53" t="s">
        <v>247</v>
      </c>
      <c r="U54" s="53" t="s">
        <v>248</v>
      </c>
      <c r="V54" s="53" t="s">
        <v>249</v>
      </c>
      <c r="W54" s="59" t="s">
        <v>242</v>
      </c>
    </row>
    <row r="55" spans="1:23" s="100" customFormat="1" ht="35.450000000000003" customHeight="1" thickBot="1">
      <c r="C55" s="92"/>
      <c r="D55" s="93"/>
      <c r="E55" s="96" t="s">
        <v>191</v>
      </c>
      <c r="F55" s="93"/>
      <c r="G55" s="97"/>
      <c r="H55" s="94"/>
      <c r="I55" s="94"/>
      <c r="J55" s="94"/>
      <c r="K55" s="94"/>
      <c r="L55" s="94"/>
      <c r="M55" s="94"/>
      <c r="N55" s="93"/>
      <c r="O55" s="93"/>
      <c r="P55" s="98"/>
      <c r="Q55" s="98"/>
      <c r="R55" s="95"/>
      <c r="S55" s="96"/>
      <c r="T55" s="96"/>
      <c r="U55" s="96"/>
      <c r="V55" s="96"/>
      <c r="W55" s="99"/>
    </row>
    <row r="56" spans="1:23" s="12" customFormat="1" ht="68.25" customHeight="1">
      <c r="A56" s="8" t="e">
        <f>#REF!</f>
        <v>#REF!</v>
      </c>
      <c r="B56" s="8"/>
      <c r="C56" s="73"/>
      <c r="D56" s="74" t="s">
        <v>250</v>
      </c>
      <c r="E56" s="72" t="s">
        <v>251</v>
      </c>
      <c r="F56" s="74" t="s">
        <v>252</v>
      </c>
      <c r="G56" s="53" t="s">
        <v>253</v>
      </c>
      <c r="H56" s="51">
        <v>0</v>
      </c>
      <c r="I56" s="51"/>
      <c r="J56" s="52">
        <f t="shared" ref="J56:J57" si="4">SUM(H56:I56)</f>
        <v>0</v>
      </c>
      <c r="K56" s="51"/>
      <c r="L56" s="51"/>
      <c r="M56" s="51"/>
      <c r="N56" s="54" t="s">
        <v>21</v>
      </c>
      <c r="O56" s="54" t="s">
        <v>49</v>
      </c>
      <c r="P56" s="55">
        <v>44781</v>
      </c>
      <c r="Q56" s="55">
        <v>44808</v>
      </c>
      <c r="R56" s="56"/>
      <c r="S56" s="53" t="s">
        <v>254</v>
      </c>
      <c r="T56" s="53" t="s">
        <v>255</v>
      </c>
      <c r="U56" s="53" t="s">
        <v>256</v>
      </c>
      <c r="V56" s="53" t="s">
        <v>257</v>
      </c>
      <c r="W56" s="90" t="s">
        <v>258</v>
      </c>
    </row>
    <row r="57" spans="1:23" s="12" customFormat="1" ht="72" customHeight="1">
      <c r="A57" s="8" t="e">
        <f>#REF!</f>
        <v>#REF!</v>
      </c>
      <c r="B57" s="8"/>
      <c r="C57" s="39"/>
      <c r="D57" s="106" t="s">
        <v>259</v>
      </c>
      <c r="E57" s="53" t="s">
        <v>260</v>
      </c>
      <c r="F57" s="74" t="s">
        <v>261</v>
      </c>
      <c r="G57" s="53" t="s">
        <v>262</v>
      </c>
      <c r="H57" s="51">
        <v>0</v>
      </c>
      <c r="I57" s="51"/>
      <c r="J57" s="52">
        <f t="shared" si="4"/>
        <v>0</v>
      </c>
      <c r="K57" s="51"/>
      <c r="L57" s="51"/>
      <c r="M57" s="51"/>
      <c r="N57" s="54" t="s">
        <v>21</v>
      </c>
      <c r="O57" s="54" t="s">
        <v>49</v>
      </c>
      <c r="P57" s="55">
        <v>44802</v>
      </c>
      <c r="Q57" s="55">
        <v>44829</v>
      </c>
      <c r="R57" s="56"/>
      <c r="S57" s="101" t="s">
        <v>263</v>
      </c>
      <c r="T57" s="101" t="s">
        <v>264</v>
      </c>
      <c r="U57" s="101" t="s">
        <v>265</v>
      </c>
      <c r="V57" s="101" t="s">
        <v>266</v>
      </c>
      <c r="W57" s="102" t="s">
        <v>267</v>
      </c>
    </row>
    <row r="58" spans="1:23" s="12" customFormat="1" ht="55.15">
      <c r="A58" s="8"/>
      <c r="B58" s="8"/>
      <c r="C58" s="39"/>
      <c r="D58" s="106"/>
      <c r="E58" s="53"/>
      <c r="F58" s="74" t="s">
        <v>268</v>
      </c>
      <c r="G58" s="53" t="s">
        <v>269</v>
      </c>
      <c r="H58" s="51"/>
      <c r="I58" s="51"/>
      <c r="J58" s="52"/>
      <c r="K58" s="51"/>
      <c r="L58" s="51"/>
      <c r="M58" s="51"/>
      <c r="N58" s="54" t="s">
        <v>21</v>
      </c>
      <c r="O58" s="54" t="s">
        <v>49</v>
      </c>
      <c r="P58" s="55">
        <v>44802</v>
      </c>
      <c r="Q58" s="55">
        <v>44829</v>
      </c>
      <c r="R58" s="56"/>
      <c r="S58" s="101"/>
      <c r="T58" s="101"/>
      <c r="U58" s="101"/>
      <c r="V58" s="101"/>
      <c r="W58" s="102"/>
    </row>
    <row r="59" spans="1:23" s="12" customFormat="1" ht="42" customHeight="1">
      <c r="A59" s="4" t="e">
        <f>#REF!</f>
        <v>#REF!</v>
      </c>
      <c r="B59" s="4"/>
      <c r="C59" s="103" t="s">
        <v>270</v>
      </c>
      <c r="D59" s="104"/>
      <c r="E59" s="104"/>
      <c r="F59" s="104"/>
      <c r="G59" s="104"/>
      <c r="H59" s="104"/>
      <c r="I59" s="104"/>
      <c r="J59" s="104"/>
      <c r="K59" s="104"/>
      <c r="L59" s="104"/>
      <c r="M59" s="104"/>
      <c r="N59" s="104"/>
      <c r="O59" s="104"/>
      <c r="P59" s="104"/>
      <c r="Q59" s="104"/>
      <c r="R59" s="104"/>
      <c r="S59" s="104"/>
      <c r="T59" s="104"/>
      <c r="U59" s="63"/>
      <c r="V59" s="63"/>
      <c r="W59" s="75"/>
    </row>
    <row r="60" spans="1:23" s="12" customFormat="1" ht="102" customHeight="1">
      <c r="A60" s="8" t="e">
        <f>A59</f>
        <v>#REF!</v>
      </c>
      <c r="B60" s="8"/>
      <c r="C60" s="105"/>
      <c r="D60" s="106" t="s">
        <v>271</v>
      </c>
      <c r="E60" s="101" t="s">
        <v>272</v>
      </c>
      <c r="F60" s="74" t="s">
        <v>273</v>
      </c>
      <c r="G60" s="53" t="s">
        <v>274</v>
      </c>
      <c r="H60" s="51">
        <f>20000+2000+1500</f>
        <v>23500</v>
      </c>
      <c r="I60" s="51"/>
      <c r="J60" s="52">
        <f t="shared" ref="J60:J62" si="5">SUM(H60:I60)</f>
        <v>23500</v>
      </c>
      <c r="K60" s="51"/>
      <c r="L60" s="51"/>
      <c r="M60" s="51"/>
      <c r="N60" s="54" t="s">
        <v>21</v>
      </c>
      <c r="O60" s="54" t="s">
        <v>275</v>
      </c>
      <c r="P60" s="55">
        <v>44837</v>
      </c>
      <c r="Q60" s="55">
        <v>44843</v>
      </c>
      <c r="R60" s="56"/>
      <c r="S60" s="101" t="s">
        <v>276</v>
      </c>
      <c r="T60" s="101" t="s">
        <v>277</v>
      </c>
      <c r="U60" s="101" t="s">
        <v>278</v>
      </c>
      <c r="V60" s="101" t="s">
        <v>279</v>
      </c>
      <c r="W60" s="102" t="s">
        <v>280</v>
      </c>
    </row>
    <row r="61" spans="1:23" s="12" customFormat="1" ht="64.7" customHeight="1">
      <c r="A61" s="8"/>
      <c r="B61" s="8"/>
      <c r="C61" s="105"/>
      <c r="D61" s="106"/>
      <c r="E61" s="101"/>
      <c r="F61" s="74" t="s">
        <v>281</v>
      </c>
      <c r="G61" s="53" t="s">
        <v>282</v>
      </c>
      <c r="H61" s="51"/>
      <c r="I61" s="51"/>
      <c r="J61" s="52"/>
      <c r="K61" s="51"/>
      <c r="L61" s="51"/>
      <c r="M61" s="51"/>
      <c r="N61" s="54" t="s">
        <v>21</v>
      </c>
      <c r="O61" s="54" t="s">
        <v>77</v>
      </c>
      <c r="P61" s="55">
        <v>44837</v>
      </c>
      <c r="Q61" s="55">
        <v>44850</v>
      </c>
      <c r="R61" s="56"/>
      <c r="S61" s="101"/>
      <c r="T61" s="101"/>
      <c r="U61" s="101"/>
      <c r="V61" s="101"/>
      <c r="W61" s="102"/>
    </row>
    <row r="62" spans="1:23" s="12" customFormat="1" ht="124.15" customHeight="1">
      <c r="A62" s="8" t="e">
        <f>#REF!</f>
        <v>#REF!</v>
      </c>
      <c r="B62" s="8"/>
      <c r="C62" s="73"/>
      <c r="D62" s="106" t="s">
        <v>283</v>
      </c>
      <c r="E62" s="101" t="s">
        <v>284</v>
      </c>
      <c r="F62" s="74" t="s">
        <v>285</v>
      </c>
      <c r="G62" s="53" t="s">
        <v>286</v>
      </c>
      <c r="H62" s="51">
        <f>20000+2000+1500</f>
        <v>23500</v>
      </c>
      <c r="I62" s="51"/>
      <c r="J62" s="52">
        <f t="shared" si="5"/>
        <v>23500</v>
      </c>
      <c r="K62" s="51"/>
      <c r="L62" s="51"/>
      <c r="M62" s="51"/>
      <c r="N62" s="54" t="s">
        <v>21</v>
      </c>
      <c r="O62" s="54" t="s">
        <v>275</v>
      </c>
      <c r="P62" s="55">
        <v>44844</v>
      </c>
      <c r="Q62" s="55">
        <v>44857</v>
      </c>
      <c r="R62" s="56"/>
      <c r="S62" s="101" t="s">
        <v>287</v>
      </c>
      <c r="T62" s="101" t="s">
        <v>288</v>
      </c>
      <c r="U62" s="101" t="s">
        <v>289</v>
      </c>
      <c r="V62" s="101" t="s">
        <v>279</v>
      </c>
      <c r="W62" s="102" t="s">
        <v>280</v>
      </c>
    </row>
    <row r="63" spans="1:23" s="12" customFormat="1" ht="124.15" customHeight="1">
      <c r="A63" s="8"/>
      <c r="B63" s="8"/>
      <c r="C63" s="73"/>
      <c r="D63" s="106"/>
      <c r="E63" s="101"/>
      <c r="F63" s="74" t="s">
        <v>290</v>
      </c>
      <c r="G63" s="53" t="s">
        <v>291</v>
      </c>
      <c r="H63" s="51"/>
      <c r="I63" s="51"/>
      <c r="J63" s="52"/>
      <c r="K63" s="51"/>
      <c r="L63" s="51"/>
      <c r="M63" s="51"/>
      <c r="N63" s="54" t="s">
        <v>179</v>
      </c>
      <c r="O63" s="54" t="s">
        <v>49</v>
      </c>
      <c r="P63" s="55">
        <v>44844</v>
      </c>
      <c r="Q63" s="55">
        <v>44857</v>
      </c>
      <c r="R63" s="56"/>
      <c r="S63" s="101"/>
      <c r="T63" s="101"/>
      <c r="U63" s="101"/>
      <c r="V63" s="101"/>
      <c r="W63" s="102"/>
    </row>
    <row r="64" spans="1:23" s="12" customFormat="1" ht="56.25" customHeight="1">
      <c r="A64" s="8"/>
      <c r="B64" s="8"/>
      <c r="C64" s="73"/>
      <c r="D64" s="74" t="s">
        <v>292</v>
      </c>
      <c r="E64" s="72" t="s">
        <v>293</v>
      </c>
      <c r="F64" s="74" t="s">
        <v>294</v>
      </c>
      <c r="G64" s="53" t="s">
        <v>295</v>
      </c>
      <c r="H64" s="51"/>
      <c r="I64" s="51"/>
      <c r="J64" s="52"/>
      <c r="K64" s="51"/>
      <c r="L64" s="51"/>
      <c r="M64" s="52"/>
      <c r="N64" s="54" t="s">
        <v>21</v>
      </c>
      <c r="O64" s="54" t="s">
        <v>49</v>
      </c>
      <c r="P64" s="55">
        <v>44851</v>
      </c>
      <c r="Q64" s="55">
        <v>44864</v>
      </c>
      <c r="R64" s="56"/>
      <c r="S64" s="72" t="s">
        <v>296</v>
      </c>
      <c r="T64" s="72" t="s">
        <v>297</v>
      </c>
      <c r="U64" s="72" t="s">
        <v>298</v>
      </c>
      <c r="V64" s="72" t="s">
        <v>299</v>
      </c>
      <c r="W64" s="90" t="s">
        <v>300</v>
      </c>
    </row>
    <row r="65" spans="1:23" s="12" customFormat="1" ht="78" customHeight="1">
      <c r="A65" s="8"/>
      <c r="B65" s="8"/>
      <c r="C65" s="73"/>
      <c r="D65" s="74" t="s">
        <v>301</v>
      </c>
      <c r="E65" s="72" t="s">
        <v>302</v>
      </c>
      <c r="F65" s="74" t="s">
        <v>303</v>
      </c>
      <c r="G65" s="53" t="s">
        <v>304</v>
      </c>
      <c r="H65" s="51"/>
      <c r="I65" s="51"/>
      <c r="J65" s="52"/>
      <c r="K65" s="51"/>
      <c r="L65" s="51"/>
      <c r="M65" s="52"/>
      <c r="N65" s="54" t="s">
        <v>21</v>
      </c>
      <c r="O65" s="54" t="s">
        <v>49</v>
      </c>
      <c r="P65" s="55">
        <v>44872</v>
      </c>
      <c r="Q65" s="55">
        <v>44892</v>
      </c>
      <c r="R65" s="56"/>
      <c r="S65" s="53" t="s">
        <v>305</v>
      </c>
      <c r="T65" s="72" t="s">
        <v>306</v>
      </c>
      <c r="U65" s="72" t="s">
        <v>307</v>
      </c>
      <c r="V65" s="72" t="s">
        <v>308</v>
      </c>
      <c r="W65" s="90" t="s">
        <v>267</v>
      </c>
    </row>
    <row r="66" spans="1:23" s="12" customFormat="1" ht="32.25" customHeight="1">
      <c r="A66" s="8"/>
      <c r="B66" s="8"/>
      <c r="C66" s="73"/>
      <c r="D66" s="106" t="s">
        <v>309</v>
      </c>
      <c r="E66" s="101" t="s">
        <v>310</v>
      </c>
      <c r="F66" s="74" t="s">
        <v>311</v>
      </c>
      <c r="G66" s="53" t="s">
        <v>312</v>
      </c>
      <c r="H66" s="51"/>
      <c r="I66" s="51"/>
      <c r="J66" s="52"/>
      <c r="K66" s="51"/>
      <c r="L66" s="51"/>
      <c r="M66" s="52"/>
      <c r="N66" s="54" t="s">
        <v>21</v>
      </c>
      <c r="O66" s="54" t="s">
        <v>141</v>
      </c>
      <c r="P66" s="55">
        <v>44886</v>
      </c>
      <c r="Q66" s="55">
        <v>44899</v>
      </c>
      <c r="R66" s="56"/>
      <c r="S66" s="101" t="s">
        <v>313</v>
      </c>
      <c r="T66" s="101" t="s">
        <v>314</v>
      </c>
      <c r="U66" s="101" t="s">
        <v>315</v>
      </c>
      <c r="V66" s="101" t="s">
        <v>316</v>
      </c>
      <c r="W66" s="102" t="s">
        <v>317</v>
      </c>
    </row>
    <row r="67" spans="1:23" s="12" customFormat="1" ht="49.15" customHeight="1">
      <c r="A67" s="8"/>
      <c r="B67" s="8"/>
      <c r="C67" s="73"/>
      <c r="D67" s="106"/>
      <c r="E67" s="101"/>
      <c r="F67" s="74" t="s">
        <v>318</v>
      </c>
      <c r="G67" s="53" t="s">
        <v>319</v>
      </c>
      <c r="H67" s="51"/>
      <c r="I67" s="51"/>
      <c r="J67" s="52"/>
      <c r="K67" s="51"/>
      <c r="L67" s="51"/>
      <c r="M67" s="52"/>
      <c r="N67" s="54" t="s">
        <v>21</v>
      </c>
      <c r="O67" s="54" t="s">
        <v>141</v>
      </c>
      <c r="P67" s="55">
        <v>44893</v>
      </c>
      <c r="Q67" s="55">
        <v>44906</v>
      </c>
      <c r="R67" s="56"/>
      <c r="S67" s="101"/>
      <c r="T67" s="101"/>
      <c r="U67" s="101"/>
      <c r="V67" s="101"/>
      <c r="W67" s="102"/>
    </row>
    <row r="68" spans="1:23" s="12" customFormat="1" ht="30" customHeight="1">
      <c r="A68" s="8"/>
      <c r="B68" s="8"/>
      <c r="C68" s="103" t="s">
        <v>320</v>
      </c>
      <c r="D68" s="104"/>
      <c r="E68" s="104"/>
      <c r="F68" s="104"/>
      <c r="G68" s="104"/>
      <c r="H68" s="104"/>
      <c r="I68" s="104"/>
      <c r="J68" s="104"/>
      <c r="K68" s="104"/>
      <c r="L68" s="104"/>
      <c r="M68" s="104"/>
      <c r="N68" s="104"/>
      <c r="O68" s="104"/>
      <c r="P68" s="104"/>
      <c r="Q68" s="104"/>
      <c r="R68" s="104"/>
      <c r="S68" s="104"/>
      <c r="T68" s="104"/>
      <c r="U68" s="104"/>
      <c r="V68" s="104"/>
      <c r="W68" s="157"/>
    </row>
    <row r="69" spans="1:23" s="12" customFormat="1" ht="48" customHeight="1">
      <c r="A69" s="8"/>
      <c r="B69" s="8"/>
      <c r="C69" s="73"/>
      <c r="D69" s="106" t="s">
        <v>321</v>
      </c>
      <c r="E69" s="101" t="s">
        <v>322</v>
      </c>
      <c r="F69" s="74" t="s">
        <v>323</v>
      </c>
      <c r="G69" s="72" t="s">
        <v>324</v>
      </c>
      <c r="H69" s="54"/>
      <c r="I69" s="54"/>
      <c r="J69" s="54"/>
      <c r="K69" s="54"/>
      <c r="L69" s="54"/>
      <c r="M69" s="54"/>
      <c r="N69" s="54" t="s">
        <v>325</v>
      </c>
      <c r="O69" s="54" t="s">
        <v>326</v>
      </c>
      <c r="P69" s="55">
        <v>44837</v>
      </c>
      <c r="Q69" s="55">
        <v>44843</v>
      </c>
      <c r="R69" s="23"/>
      <c r="S69" s="101" t="s">
        <v>327</v>
      </c>
      <c r="T69" s="101" t="s">
        <v>328</v>
      </c>
      <c r="U69" s="101" t="s">
        <v>329</v>
      </c>
      <c r="V69" s="101" t="s">
        <v>330</v>
      </c>
      <c r="W69" s="102" t="s">
        <v>331</v>
      </c>
    </row>
    <row r="70" spans="1:23" s="12" customFormat="1" ht="59.45" customHeight="1">
      <c r="A70" s="8"/>
      <c r="B70" s="8"/>
      <c r="C70" s="73"/>
      <c r="D70" s="106"/>
      <c r="E70" s="101"/>
      <c r="F70" s="74" t="s">
        <v>332</v>
      </c>
      <c r="G70" s="72" t="s">
        <v>333</v>
      </c>
      <c r="H70" s="54"/>
      <c r="I70" s="54"/>
      <c r="J70" s="54"/>
      <c r="K70" s="54"/>
      <c r="L70" s="54"/>
      <c r="M70" s="54"/>
      <c r="N70" s="54" t="s">
        <v>325</v>
      </c>
      <c r="O70" s="54" t="s">
        <v>326</v>
      </c>
      <c r="P70" s="55">
        <v>44844</v>
      </c>
      <c r="Q70" s="55">
        <v>44857</v>
      </c>
      <c r="R70" s="23"/>
      <c r="S70" s="101"/>
      <c r="T70" s="101"/>
      <c r="U70" s="101"/>
      <c r="V70" s="101"/>
      <c r="W70" s="102"/>
    </row>
    <row r="71" spans="1:23" s="100" customFormat="1" ht="35.450000000000003" customHeight="1" thickBot="1">
      <c r="C71" s="92"/>
      <c r="D71" s="93"/>
      <c r="E71" s="96" t="s">
        <v>191</v>
      </c>
      <c r="F71" s="93"/>
      <c r="G71" s="97"/>
      <c r="H71" s="94"/>
      <c r="I71" s="94"/>
      <c r="J71" s="94"/>
      <c r="K71" s="94"/>
      <c r="L71" s="94"/>
      <c r="M71" s="94"/>
      <c r="N71" s="93"/>
      <c r="O71" s="93"/>
      <c r="P71" s="98"/>
      <c r="Q71" s="98"/>
      <c r="R71" s="95"/>
      <c r="S71" s="96"/>
      <c r="T71" s="96"/>
      <c r="U71" s="96"/>
      <c r="V71" s="96"/>
      <c r="W71" s="99"/>
    </row>
    <row r="72" spans="1:23" s="12" customFormat="1" ht="51" customHeight="1">
      <c r="A72" s="8"/>
      <c r="B72" s="8"/>
      <c r="C72" s="73"/>
      <c r="D72" s="106" t="s">
        <v>334</v>
      </c>
      <c r="E72" s="101" t="s">
        <v>335</v>
      </c>
      <c r="F72" s="74" t="s">
        <v>336</v>
      </c>
      <c r="G72" s="72" t="s">
        <v>337</v>
      </c>
      <c r="H72" s="54"/>
      <c r="I72" s="54"/>
      <c r="J72" s="54"/>
      <c r="K72" s="54"/>
      <c r="L72" s="54"/>
      <c r="M72" s="54"/>
      <c r="N72" s="54" t="s">
        <v>338</v>
      </c>
      <c r="O72" s="54" t="s">
        <v>179</v>
      </c>
      <c r="P72" s="55">
        <v>44837</v>
      </c>
      <c r="Q72" s="55">
        <v>44843</v>
      </c>
      <c r="R72" s="23"/>
      <c r="S72" s="101" t="s">
        <v>339</v>
      </c>
      <c r="T72" s="101" t="s">
        <v>340</v>
      </c>
      <c r="U72" s="101" t="s">
        <v>329</v>
      </c>
      <c r="V72" s="101" t="s">
        <v>341</v>
      </c>
      <c r="W72" s="102" t="s">
        <v>331</v>
      </c>
    </row>
    <row r="73" spans="1:23" s="12" customFormat="1" ht="61.15" customHeight="1">
      <c r="A73" s="8"/>
      <c r="B73" s="8"/>
      <c r="C73" s="73"/>
      <c r="D73" s="106"/>
      <c r="E73" s="101"/>
      <c r="F73" s="74" t="s">
        <v>342</v>
      </c>
      <c r="G73" s="72" t="s">
        <v>343</v>
      </c>
      <c r="H73" s="54"/>
      <c r="I73" s="54"/>
      <c r="J73" s="54"/>
      <c r="K73" s="54"/>
      <c r="L73" s="54"/>
      <c r="M73" s="54"/>
      <c r="N73" s="54" t="s">
        <v>338</v>
      </c>
      <c r="O73" s="54" t="s">
        <v>179</v>
      </c>
      <c r="P73" s="55">
        <v>44844</v>
      </c>
      <c r="Q73" s="55">
        <v>44857</v>
      </c>
      <c r="R73" s="23"/>
      <c r="S73" s="101"/>
      <c r="T73" s="101"/>
      <c r="U73" s="101"/>
      <c r="V73" s="101"/>
      <c r="W73" s="102"/>
    </row>
    <row r="74" spans="1:23" s="12" customFormat="1" ht="67.150000000000006" customHeight="1">
      <c r="A74" s="8"/>
      <c r="B74" s="8"/>
      <c r="C74" s="73"/>
      <c r="D74" s="106" t="s">
        <v>344</v>
      </c>
      <c r="E74" s="101" t="s">
        <v>345</v>
      </c>
      <c r="F74" s="74" t="s">
        <v>346</v>
      </c>
      <c r="G74" s="72" t="s">
        <v>347</v>
      </c>
      <c r="H74" s="54"/>
      <c r="I74" s="54"/>
      <c r="J74" s="54"/>
      <c r="K74" s="54"/>
      <c r="L74" s="54"/>
      <c r="M74" s="54"/>
      <c r="N74" s="54" t="s">
        <v>141</v>
      </c>
      <c r="O74" s="54" t="s">
        <v>49</v>
      </c>
      <c r="P74" s="55">
        <v>44121</v>
      </c>
      <c r="Q74" s="55">
        <v>44878</v>
      </c>
      <c r="R74" s="23"/>
      <c r="S74" s="101" t="s">
        <v>348</v>
      </c>
      <c r="T74" s="101" t="s">
        <v>349</v>
      </c>
      <c r="U74" s="101" t="s">
        <v>350</v>
      </c>
      <c r="V74" s="101" t="s">
        <v>351</v>
      </c>
      <c r="W74" s="102" t="s">
        <v>352</v>
      </c>
    </row>
    <row r="75" spans="1:23" s="12" customFormat="1" ht="67.150000000000006" customHeight="1">
      <c r="A75" s="8"/>
      <c r="B75" s="8"/>
      <c r="C75" s="73"/>
      <c r="D75" s="106"/>
      <c r="E75" s="101"/>
      <c r="F75" s="74" t="s">
        <v>353</v>
      </c>
      <c r="G75" s="72" t="s">
        <v>354</v>
      </c>
      <c r="H75" s="54"/>
      <c r="I75" s="54"/>
      <c r="J75" s="54"/>
      <c r="K75" s="54"/>
      <c r="L75" s="54"/>
      <c r="M75" s="54"/>
      <c r="N75" s="54" t="s">
        <v>141</v>
      </c>
      <c r="O75" s="54" t="s">
        <v>49</v>
      </c>
      <c r="P75" s="55">
        <v>44121</v>
      </c>
      <c r="Q75" s="55">
        <v>44878</v>
      </c>
      <c r="R75" s="23"/>
      <c r="S75" s="101"/>
      <c r="T75" s="101"/>
      <c r="U75" s="101"/>
      <c r="V75" s="101"/>
      <c r="W75" s="102"/>
    </row>
    <row r="76" spans="1:23" s="12" customFormat="1" ht="67.900000000000006" customHeight="1">
      <c r="A76" s="8"/>
      <c r="B76" s="8"/>
      <c r="C76" s="73"/>
      <c r="D76" s="106"/>
      <c r="E76" s="101"/>
      <c r="F76" s="74" t="s">
        <v>355</v>
      </c>
      <c r="G76" s="72" t="s">
        <v>356</v>
      </c>
      <c r="H76" s="54"/>
      <c r="I76" s="54"/>
      <c r="J76" s="54"/>
      <c r="K76" s="54"/>
      <c r="L76" s="54"/>
      <c r="M76" s="54"/>
      <c r="N76" s="54" t="s">
        <v>141</v>
      </c>
      <c r="O76" s="54" t="s">
        <v>49</v>
      </c>
      <c r="P76" s="55">
        <v>44127</v>
      </c>
      <c r="Q76" s="55">
        <v>44885</v>
      </c>
      <c r="R76" s="23"/>
      <c r="S76" s="101"/>
      <c r="T76" s="101"/>
      <c r="U76" s="101"/>
      <c r="V76" s="101"/>
      <c r="W76" s="102"/>
    </row>
    <row r="77" spans="1:23" s="100" customFormat="1" ht="35.450000000000003" customHeight="1" thickBot="1">
      <c r="C77" s="92"/>
      <c r="D77" s="93"/>
      <c r="E77" s="96" t="s">
        <v>191</v>
      </c>
      <c r="F77" s="93"/>
      <c r="G77" s="97"/>
      <c r="H77" s="94"/>
      <c r="I77" s="94"/>
      <c r="J77" s="94"/>
      <c r="K77" s="94"/>
      <c r="L77" s="94"/>
      <c r="M77" s="94"/>
      <c r="N77" s="93"/>
      <c r="O77" s="93"/>
      <c r="P77" s="98"/>
      <c r="Q77" s="98"/>
      <c r="R77" s="95"/>
      <c r="S77" s="96"/>
      <c r="T77" s="96"/>
      <c r="U77" s="96"/>
      <c r="V77" s="96"/>
      <c r="W77" s="99"/>
    </row>
  </sheetData>
  <mergeCells count="189">
    <mergeCell ref="D15:D18"/>
    <mergeCell ref="D19:D20"/>
    <mergeCell ref="W19:W20"/>
    <mergeCell ref="E49:E52"/>
    <mergeCell ref="D49:D52"/>
    <mergeCell ref="S49:S52"/>
    <mergeCell ref="T49:T52"/>
    <mergeCell ref="U49:U52"/>
    <mergeCell ref="V49:V52"/>
    <mergeCell ref="W49:W52"/>
    <mergeCell ref="C36:T36"/>
    <mergeCell ref="D37:D38"/>
    <mergeCell ref="E37:E38"/>
    <mergeCell ref="C37:C38"/>
    <mergeCell ref="S37:S38"/>
    <mergeCell ref="T37:T38"/>
    <mergeCell ref="U37:U38"/>
    <mergeCell ref="V37:V38"/>
    <mergeCell ref="W37:W38"/>
    <mergeCell ref="C34:C35"/>
    <mergeCell ref="D34:D35"/>
    <mergeCell ref="E34:E35"/>
    <mergeCell ref="U34:U35"/>
    <mergeCell ref="V34:V35"/>
    <mergeCell ref="D72:D73"/>
    <mergeCell ref="E72:E73"/>
    <mergeCell ref="U72:U73"/>
    <mergeCell ref="V72:V73"/>
    <mergeCell ref="W72:W73"/>
    <mergeCell ref="D74:D76"/>
    <mergeCell ref="E74:E76"/>
    <mergeCell ref="V74:V76"/>
    <mergeCell ref="W74:W76"/>
    <mergeCell ref="U74:U76"/>
    <mergeCell ref="S72:S73"/>
    <mergeCell ref="T72:T73"/>
    <mergeCell ref="S74:S76"/>
    <mergeCell ref="T74:T76"/>
    <mergeCell ref="W66:W67"/>
    <mergeCell ref="C68:T68"/>
    <mergeCell ref="U68:W68"/>
    <mergeCell ref="D69:D70"/>
    <mergeCell ref="E69:E70"/>
    <mergeCell ref="U69:U70"/>
    <mergeCell ref="V69:V70"/>
    <mergeCell ref="W69:W70"/>
    <mergeCell ref="D66:D67"/>
    <mergeCell ref="E66:E67"/>
    <mergeCell ref="T66:T67"/>
    <mergeCell ref="U66:U67"/>
    <mergeCell ref="V66:V67"/>
    <mergeCell ref="S66:S67"/>
    <mergeCell ref="S69:S70"/>
    <mergeCell ref="T69:T70"/>
    <mergeCell ref="W62:W63"/>
    <mergeCell ref="E62:E63"/>
    <mergeCell ref="D62:D63"/>
    <mergeCell ref="S62:S63"/>
    <mergeCell ref="T62:T63"/>
    <mergeCell ref="U62:U63"/>
    <mergeCell ref="V62:V63"/>
    <mergeCell ref="U57:U58"/>
    <mergeCell ref="V57:V58"/>
    <mergeCell ref="W57:W58"/>
    <mergeCell ref="V60:V61"/>
    <mergeCell ref="W60:W61"/>
    <mergeCell ref="C59:T59"/>
    <mergeCell ref="C60:C61"/>
    <mergeCell ref="D60:D61"/>
    <mergeCell ref="E60:E61"/>
    <mergeCell ref="U60:U61"/>
    <mergeCell ref="S60:S61"/>
    <mergeCell ref="T60:T61"/>
    <mergeCell ref="C53:C54"/>
    <mergeCell ref="D53:D54"/>
    <mergeCell ref="S57:S58"/>
    <mergeCell ref="T57:T58"/>
    <mergeCell ref="U45:U48"/>
    <mergeCell ref="V45:V48"/>
    <mergeCell ref="W45:W48"/>
    <mergeCell ref="C50:C52"/>
    <mergeCell ref="C44:T44"/>
    <mergeCell ref="C45:C48"/>
    <mergeCell ref="D45:D48"/>
    <mergeCell ref="E45:E48"/>
    <mergeCell ref="S45:S48"/>
    <mergeCell ref="T45:T48"/>
    <mergeCell ref="D57:D58"/>
    <mergeCell ref="C42:C43"/>
    <mergeCell ref="D42:D43"/>
    <mergeCell ref="E42:E43"/>
    <mergeCell ref="U42:U43"/>
    <mergeCell ref="V42:V43"/>
    <mergeCell ref="W42:W43"/>
    <mergeCell ref="C39:C40"/>
    <mergeCell ref="D39:D40"/>
    <mergeCell ref="E39:E40"/>
    <mergeCell ref="S39:S40"/>
    <mergeCell ref="V39:V40"/>
    <mergeCell ref="W39:W40"/>
    <mergeCell ref="U39:U40"/>
    <mergeCell ref="T39:T40"/>
    <mergeCell ref="S42:S43"/>
    <mergeCell ref="T42:T43"/>
    <mergeCell ref="W34:W35"/>
    <mergeCell ref="C31:C33"/>
    <mergeCell ref="D31:D33"/>
    <mergeCell ref="E31:E33"/>
    <mergeCell ref="S31:S33"/>
    <mergeCell ref="T31:T33"/>
    <mergeCell ref="V31:V33"/>
    <mergeCell ref="W31:W33"/>
    <mergeCell ref="S34:S35"/>
    <mergeCell ref="T34:T35"/>
    <mergeCell ref="C13:D13"/>
    <mergeCell ref="E13:G13"/>
    <mergeCell ref="H13:J13"/>
    <mergeCell ref="C10:D10"/>
    <mergeCell ref="E10:G10"/>
    <mergeCell ref="H10:J10"/>
    <mergeCell ref="C11:D11"/>
    <mergeCell ref="E11:G11"/>
    <mergeCell ref="H11:J11"/>
    <mergeCell ref="R6:S7"/>
    <mergeCell ref="T6:T7"/>
    <mergeCell ref="U6:U7"/>
    <mergeCell ref="C12:D12"/>
    <mergeCell ref="E12:G12"/>
    <mergeCell ref="H12:J12"/>
    <mergeCell ref="E6:G7"/>
    <mergeCell ref="H6:J6"/>
    <mergeCell ref="N6:N7"/>
    <mergeCell ref="O6:O7"/>
    <mergeCell ref="P6:P7"/>
    <mergeCell ref="Q6:Q7"/>
    <mergeCell ref="C8:D8"/>
    <mergeCell ref="E8:G8"/>
    <mergeCell ref="H8:J8"/>
    <mergeCell ref="C9:D9"/>
    <mergeCell ref="E9:G9"/>
    <mergeCell ref="H9:J9"/>
    <mergeCell ref="T19:T20"/>
    <mergeCell ref="C14:T14"/>
    <mergeCell ref="C15:C18"/>
    <mergeCell ref="E15:E18"/>
    <mergeCell ref="U22:U26"/>
    <mergeCell ref="U27:U30"/>
    <mergeCell ref="U31:U33"/>
    <mergeCell ref="C1:W1"/>
    <mergeCell ref="F2:W2"/>
    <mergeCell ref="C4:G5"/>
    <mergeCell ref="H4:J4"/>
    <mergeCell ref="K4:M4"/>
    <mergeCell ref="N4:N5"/>
    <mergeCell ref="O4:O5"/>
    <mergeCell ref="P4:Q4"/>
    <mergeCell ref="R4:S5"/>
    <mergeCell ref="T4:T5"/>
    <mergeCell ref="V6:V7"/>
    <mergeCell ref="W6:W7"/>
    <mergeCell ref="H7:J7"/>
    <mergeCell ref="U4:U5"/>
    <mergeCell ref="V4:V5"/>
    <mergeCell ref="W4:W5"/>
    <mergeCell ref="C6:D7"/>
    <mergeCell ref="U19:U20"/>
    <mergeCell ref="V19:V20"/>
    <mergeCell ref="S15:S18"/>
    <mergeCell ref="T15:T18"/>
    <mergeCell ref="U15:U18"/>
    <mergeCell ref="V15:V18"/>
    <mergeCell ref="W15:W18"/>
    <mergeCell ref="S27:S30"/>
    <mergeCell ref="T27:T30"/>
    <mergeCell ref="V27:V30"/>
    <mergeCell ref="W27:W30"/>
    <mergeCell ref="C21:T21"/>
    <mergeCell ref="C22:C26"/>
    <mergeCell ref="D22:D26"/>
    <mergeCell ref="E22:E26"/>
    <mergeCell ref="C27:C30"/>
    <mergeCell ref="D27:D30"/>
    <mergeCell ref="E27:E30"/>
    <mergeCell ref="S22:S26"/>
    <mergeCell ref="T22:T26"/>
    <mergeCell ref="V22:V26"/>
    <mergeCell ref="W22:W26"/>
    <mergeCell ref="E19:E20"/>
    <mergeCell ref="S19:S20"/>
  </mergeCells>
  <phoneticPr fontId="9" type="noConversion"/>
  <conditionalFormatting sqref="R45:R46 R27:R29 R31:R32 R34:R35 R50:R51 R53:R54 R22:R24 R60:R67 R39:R40 R56 R42:R43">
    <cfRule type="expression" dxfId="67" priority="53">
      <formula>$R22="En cours de realisation"</formula>
    </cfRule>
    <cfRule type="expression" dxfId="66" priority="54">
      <formula>$R22="Réalisée"</formula>
    </cfRule>
  </conditionalFormatting>
  <conditionalFormatting sqref="R37">
    <cfRule type="expression" dxfId="65" priority="51">
      <formula>$R37="En cours de realisation"</formula>
    </cfRule>
    <cfRule type="expression" dxfId="64" priority="52">
      <formula>$R37="Réalisée"</formula>
    </cfRule>
  </conditionalFormatting>
  <conditionalFormatting sqref="R26">
    <cfRule type="expression" dxfId="63" priority="43">
      <formula>$R26="En cours de realisation"</formula>
    </cfRule>
    <cfRule type="expression" dxfId="62" priority="44">
      <formula>$R26="Réalisée"</formula>
    </cfRule>
  </conditionalFormatting>
  <conditionalFormatting sqref="R25">
    <cfRule type="expression" dxfId="61" priority="37">
      <formula>$R25="En cours de realisation"</formula>
    </cfRule>
    <cfRule type="expression" dxfId="60" priority="38">
      <formula>$R25="Réalisée"</formula>
    </cfRule>
  </conditionalFormatting>
  <conditionalFormatting sqref="R30">
    <cfRule type="expression" dxfId="59" priority="35">
      <formula>$R30="En cours de realisation"</formula>
    </cfRule>
    <cfRule type="expression" dxfId="58" priority="36">
      <formula>$R30="Réalisée"</formula>
    </cfRule>
  </conditionalFormatting>
  <conditionalFormatting sqref="R33">
    <cfRule type="expression" dxfId="57" priority="33">
      <formula>$R33="En cours de realisation"</formula>
    </cfRule>
    <cfRule type="expression" dxfId="56" priority="34">
      <formula>$R33="Réalisée"</formula>
    </cfRule>
  </conditionalFormatting>
  <conditionalFormatting sqref="R47">
    <cfRule type="expression" dxfId="55" priority="31">
      <formula>$R47="En cours de realisation"</formula>
    </cfRule>
    <cfRule type="expression" dxfId="54" priority="32">
      <formula>$R47="Réalisée"</formula>
    </cfRule>
  </conditionalFormatting>
  <conditionalFormatting sqref="R48">
    <cfRule type="expression" dxfId="53" priority="29">
      <formula>$R48="En cours de realisation"</formula>
    </cfRule>
    <cfRule type="expression" dxfId="52" priority="30">
      <formula>$R48="Réalisée"</formula>
    </cfRule>
  </conditionalFormatting>
  <conditionalFormatting sqref="R52">
    <cfRule type="expression" dxfId="51" priority="27">
      <formula>$R52="En cours de realisation"</formula>
    </cfRule>
    <cfRule type="expression" dxfId="50" priority="28">
      <formula>$R52="Réalisée"</formula>
    </cfRule>
  </conditionalFormatting>
  <conditionalFormatting sqref="R57:R58">
    <cfRule type="expression" dxfId="49" priority="25">
      <formula>$R57="En cours de realisation"</formula>
    </cfRule>
    <cfRule type="expression" dxfId="48" priority="26">
      <formula>$R57="Réalisée"</formula>
    </cfRule>
  </conditionalFormatting>
  <conditionalFormatting sqref="R15">
    <cfRule type="expression" dxfId="47" priority="23">
      <formula>$R15="En cours de realisation"</formula>
    </cfRule>
    <cfRule type="expression" dxfId="46" priority="24">
      <formula>$R15="Réalisée"</formula>
    </cfRule>
  </conditionalFormatting>
  <conditionalFormatting sqref="R16">
    <cfRule type="expression" dxfId="45" priority="19">
      <formula>$R16="En cours de realisation"</formula>
    </cfRule>
    <cfRule type="expression" dxfId="44" priority="20">
      <formula>$R16="Réalisée"</formula>
    </cfRule>
  </conditionalFormatting>
  <conditionalFormatting sqref="R17">
    <cfRule type="expression" dxfId="43" priority="17">
      <formula>$R17="En cours de realisation"</formula>
    </cfRule>
    <cfRule type="expression" dxfId="42" priority="18">
      <formula>$R17="Réalisée"</formula>
    </cfRule>
  </conditionalFormatting>
  <conditionalFormatting sqref="R18:R20">
    <cfRule type="expression" dxfId="41" priority="15">
      <formula>$R18="En cours de realisation"</formula>
    </cfRule>
    <cfRule type="expression" dxfId="40" priority="16">
      <formula>$R18="Réalisée"</formula>
    </cfRule>
  </conditionalFormatting>
  <conditionalFormatting sqref="R49">
    <cfRule type="expression" dxfId="39" priority="13">
      <formula>$R49="En cours de realisation"</formula>
    </cfRule>
    <cfRule type="expression" dxfId="38" priority="14">
      <formula>$R49="Réalisée"</formula>
    </cfRule>
  </conditionalFormatting>
  <conditionalFormatting sqref="R77">
    <cfRule type="expression" dxfId="37" priority="7">
      <formula>$R77="En cours de realisation"</formula>
    </cfRule>
    <cfRule type="expression" dxfId="36" priority="8">
      <formula>$R77="Réalisée"</formula>
    </cfRule>
  </conditionalFormatting>
  <conditionalFormatting sqref="R71">
    <cfRule type="expression" dxfId="35" priority="5">
      <formula>$R71="En cours de realisation"</formula>
    </cfRule>
    <cfRule type="expression" dxfId="34" priority="6">
      <formula>$R71="Réalisée"</formula>
    </cfRule>
  </conditionalFormatting>
  <conditionalFormatting sqref="R55">
    <cfRule type="expression" dxfId="33" priority="3">
      <formula>$R55="En cours de realisation"</formula>
    </cfRule>
    <cfRule type="expression" dxfId="32" priority="4">
      <formula>$R55="Réalisée"</formula>
    </cfRule>
  </conditionalFormatting>
  <conditionalFormatting sqref="R41">
    <cfRule type="expression" dxfId="31" priority="1">
      <formula>$R41="En cours de realisation"</formula>
    </cfRule>
    <cfRule type="expression" dxfId="30" priority="2">
      <formula>$R41="Réalisée"</formula>
    </cfRule>
  </conditionalFormatting>
  <dataValidations count="1">
    <dataValidation type="list" allowBlank="1" showInputMessage="1" showErrorMessage="1" sqref="R37 R60:R67 R15:R20 R22:R35 R45:R58 R71 R77 R39:R43" xr:uid="{11B4AF4E-D29D-4EF7-A495-9A9906756B69}">
      <formula1>"Réalisée,En cours de Realisation,Pas Réalisée"</formula1>
    </dataValidation>
  </dataValidations>
  <printOptions horizontalCentered="1"/>
  <pageMargins left="0" right="0" top="0" bottom="0" header="0" footer="0"/>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03420-D300-4F81-A2D5-662A72D11745}">
  <dimension ref="A1:U74"/>
  <sheetViews>
    <sheetView topLeftCell="B42" zoomScale="55" zoomScaleNormal="55" workbookViewId="0">
      <selection activeCell="N51" sqref="N51"/>
    </sheetView>
  </sheetViews>
  <sheetFormatPr defaultColWidth="11.42578125" defaultRowHeight="13.9"/>
  <cols>
    <col min="1" max="1" width="12.140625" style="1" hidden="1" customWidth="1"/>
    <col min="2" max="2" width="1.7109375" style="1" customWidth="1"/>
    <col min="3" max="3" width="4.28515625" style="12" customWidth="1"/>
    <col min="4" max="4" width="10.7109375" style="14" customWidth="1"/>
    <col min="5" max="5" width="31.85546875" style="50" customWidth="1"/>
    <col min="6" max="6" width="11.85546875" style="12" customWidth="1"/>
    <col min="7" max="7" width="42.42578125" style="2" customWidth="1"/>
    <col min="8" max="8" width="9" style="5" hidden="1" customWidth="1"/>
    <col min="9" max="9" width="8.140625" style="5" hidden="1" customWidth="1"/>
    <col min="10" max="10" width="9.7109375" style="6" hidden="1" customWidth="1"/>
    <col min="11" max="12" width="9.7109375" style="5" hidden="1" customWidth="1"/>
    <col min="13" max="13" width="9.7109375" style="7" hidden="1" customWidth="1"/>
    <col min="14" max="14" width="28.140625" style="12" customWidth="1"/>
    <col min="15" max="15" width="22.140625" style="12" customWidth="1"/>
    <col min="16" max="16" width="21.7109375" style="8" customWidth="1"/>
    <col min="17" max="17" width="21.7109375" style="9" customWidth="1"/>
    <col min="18" max="18" width="12" style="8" customWidth="1"/>
    <col min="19" max="21" width="47" style="14" customWidth="1"/>
    <col min="22" max="22" width="11.28515625" style="2" customWidth="1"/>
    <col min="23" max="23" width="7.85546875" style="2" customWidth="1"/>
    <col min="24" max="24" width="7.28515625" style="2" customWidth="1"/>
    <col min="25" max="25" width="7.7109375" style="2" customWidth="1"/>
    <col min="26" max="26" width="12.42578125" style="2" customWidth="1"/>
    <col min="27" max="27" width="9.140625" style="2" customWidth="1"/>
    <col min="28" max="28" width="17.7109375" style="2" customWidth="1"/>
    <col min="29" max="29" width="12.140625" style="2" customWidth="1"/>
    <col min="30" max="30" width="11.28515625" style="2" customWidth="1"/>
    <col min="31" max="31" width="7.28515625" style="2" customWidth="1"/>
    <col min="32" max="16384" width="11.42578125" style="2"/>
  </cols>
  <sheetData>
    <row r="1" spans="1:21" ht="42.75" customHeight="1" thickBot="1">
      <c r="C1" s="107" t="s">
        <v>0</v>
      </c>
      <c r="D1" s="108"/>
      <c r="E1" s="108"/>
      <c r="F1" s="108"/>
      <c r="G1" s="108"/>
      <c r="H1" s="108"/>
      <c r="I1" s="108"/>
      <c r="J1" s="108"/>
      <c r="K1" s="108"/>
      <c r="L1" s="108"/>
      <c r="M1" s="108"/>
      <c r="N1" s="108"/>
      <c r="O1" s="108"/>
      <c r="P1" s="108"/>
      <c r="Q1" s="108"/>
      <c r="R1" s="108"/>
      <c r="S1" s="108"/>
      <c r="T1" s="108"/>
      <c r="U1" s="109"/>
    </row>
    <row r="2" spans="1:21" ht="33.75" customHeight="1">
      <c r="C2" s="3"/>
      <c r="D2" s="13"/>
      <c r="E2" s="38" t="s">
        <v>1</v>
      </c>
      <c r="F2" s="208" t="s">
        <v>2</v>
      </c>
      <c r="G2" s="208"/>
      <c r="H2" s="208"/>
      <c r="I2" s="208"/>
      <c r="J2" s="208"/>
      <c r="K2" s="208"/>
      <c r="L2" s="208"/>
      <c r="M2" s="208"/>
      <c r="N2" s="208"/>
      <c r="O2" s="208"/>
      <c r="P2" s="208"/>
      <c r="Q2" s="208"/>
      <c r="R2" s="208"/>
      <c r="S2" s="208"/>
      <c r="T2" s="208"/>
      <c r="U2" s="208"/>
    </row>
    <row r="3" spans="1:21" s="12" customFormat="1" ht="11.25" customHeight="1" thickBot="1">
      <c r="A3" s="4"/>
      <c r="B3" s="4"/>
      <c r="D3" s="14"/>
      <c r="E3" s="50"/>
      <c r="G3" s="2"/>
      <c r="H3" s="5"/>
      <c r="I3" s="5"/>
      <c r="J3" s="6"/>
      <c r="K3" s="5"/>
      <c r="L3" s="5"/>
      <c r="M3" s="7"/>
      <c r="P3" s="8"/>
      <c r="Q3" s="9"/>
      <c r="R3" s="8"/>
      <c r="S3" s="14"/>
      <c r="T3" s="14"/>
      <c r="U3" s="14"/>
    </row>
    <row r="4" spans="1:21" s="11" customFormat="1" ht="29.25" customHeight="1" thickTop="1" thickBot="1">
      <c r="A4" s="10"/>
      <c r="B4" s="10"/>
      <c r="C4" s="209" t="s">
        <v>3</v>
      </c>
      <c r="D4" s="210"/>
      <c r="E4" s="210"/>
      <c r="F4" s="210"/>
      <c r="G4" s="211"/>
      <c r="H4" s="215" t="s">
        <v>4</v>
      </c>
      <c r="I4" s="215"/>
      <c r="J4" s="216"/>
      <c r="K4" s="217" t="s">
        <v>5</v>
      </c>
      <c r="L4" s="215"/>
      <c r="M4" s="215"/>
      <c r="N4" s="218" t="s">
        <v>6</v>
      </c>
      <c r="O4" s="218" t="s">
        <v>7</v>
      </c>
      <c r="P4" s="220" t="s">
        <v>8</v>
      </c>
      <c r="Q4" s="220"/>
      <c r="R4" s="209" t="s">
        <v>9</v>
      </c>
      <c r="S4" s="211"/>
      <c r="T4" s="218" t="s">
        <v>357</v>
      </c>
      <c r="U4" s="221" t="s">
        <v>358</v>
      </c>
    </row>
    <row r="5" spans="1:21" s="11" customFormat="1" ht="39" customHeight="1" thickBot="1">
      <c r="A5" s="10"/>
      <c r="B5" s="10"/>
      <c r="C5" s="212"/>
      <c r="D5" s="213"/>
      <c r="E5" s="213"/>
      <c r="F5" s="213"/>
      <c r="G5" s="214"/>
      <c r="H5" s="82">
        <v>2021</v>
      </c>
      <c r="I5" s="83">
        <v>2022</v>
      </c>
      <c r="J5" s="84" t="s">
        <v>14</v>
      </c>
      <c r="K5" s="84">
        <v>2021</v>
      </c>
      <c r="L5" s="84">
        <v>2021</v>
      </c>
      <c r="M5" s="85" t="s">
        <v>14</v>
      </c>
      <c r="N5" s="219"/>
      <c r="O5" s="219"/>
      <c r="P5" s="86" t="s">
        <v>15</v>
      </c>
      <c r="Q5" s="87" t="s">
        <v>16</v>
      </c>
      <c r="R5" s="212"/>
      <c r="S5" s="214"/>
      <c r="T5" s="219"/>
      <c r="U5" s="222"/>
    </row>
    <row r="6" spans="1:21" s="11" customFormat="1" ht="33" customHeight="1">
      <c r="A6" s="10"/>
      <c r="B6" s="10"/>
      <c r="C6" s="193" t="s">
        <v>17</v>
      </c>
      <c r="D6" s="194"/>
      <c r="E6" s="197" t="s">
        <v>18</v>
      </c>
      <c r="F6" s="198"/>
      <c r="G6" s="199"/>
      <c r="H6" s="203" t="e">
        <f>SUM(J22:J32,J34:J35,J37:J42,J44:J53,#REF!,J58:J59,#REF!)</f>
        <v>#REF!</v>
      </c>
      <c r="I6" s="203"/>
      <c r="J6" s="203"/>
      <c r="K6" s="88"/>
      <c r="L6" s="88"/>
      <c r="M6" s="88"/>
      <c r="N6" s="204"/>
      <c r="O6" s="204"/>
      <c r="P6" s="206">
        <v>44542</v>
      </c>
      <c r="Q6" s="206">
        <v>44920</v>
      </c>
      <c r="R6" s="184"/>
      <c r="S6" s="185"/>
      <c r="T6" s="188"/>
      <c r="U6" s="190">
        <f>U8+U9+U10+U11+U12+U13</f>
        <v>143375</v>
      </c>
    </row>
    <row r="7" spans="1:21" s="11" customFormat="1" ht="42" customHeight="1" thickBot="1">
      <c r="A7" s="10"/>
      <c r="B7" s="10"/>
      <c r="C7" s="195"/>
      <c r="D7" s="196"/>
      <c r="E7" s="200"/>
      <c r="F7" s="201"/>
      <c r="G7" s="202"/>
      <c r="H7" s="192" t="e">
        <f>H6*560</f>
        <v>#REF!</v>
      </c>
      <c r="I7" s="192"/>
      <c r="J7" s="192"/>
      <c r="K7" s="89"/>
      <c r="L7" s="89"/>
      <c r="M7" s="89"/>
      <c r="N7" s="205"/>
      <c r="O7" s="205"/>
      <c r="P7" s="207"/>
      <c r="Q7" s="207"/>
      <c r="R7" s="186"/>
      <c r="S7" s="187"/>
      <c r="T7" s="189"/>
      <c r="U7" s="191"/>
    </row>
    <row r="8" spans="1:21" s="11" customFormat="1" ht="157.9" customHeight="1">
      <c r="A8" s="10"/>
      <c r="B8" s="10"/>
      <c r="C8" s="153" t="s">
        <v>19</v>
      </c>
      <c r="D8" s="154"/>
      <c r="E8" s="155" t="s">
        <v>20</v>
      </c>
      <c r="F8" s="155"/>
      <c r="G8" s="155"/>
      <c r="H8" s="156">
        <f>SUM(J21:J31)</f>
        <v>0</v>
      </c>
      <c r="I8" s="156"/>
      <c r="J8" s="156"/>
      <c r="K8" s="29"/>
      <c r="L8" s="29"/>
      <c r="M8" s="69"/>
      <c r="N8" s="30" t="s">
        <v>21</v>
      </c>
      <c r="O8" s="30" t="s">
        <v>22</v>
      </c>
      <c r="P8" s="31">
        <v>44606</v>
      </c>
      <c r="Q8" s="31">
        <v>44925</v>
      </c>
      <c r="R8" s="31" t="s">
        <v>23</v>
      </c>
      <c r="S8" s="68" t="s">
        <v>24</v>
      </c>
      <c r="T8" s="40" t="s">
        <v>26</v>
      </c>
      <c r="U8" s="79">
        <f>U15</f>
        <v>15810</v>
      </c>
    </row>
    <row r="9" spans="1:21" s="11" customFormat="1" ht="205.15" customHeight="1">
      <c r="A9" s="10"/>
      <c r="B9" s="10"/>
      <c r="C9" s="138" t="s">
        <v>29</v>
      </c>
      <c r="D9" s="139"/>
      <c r="E9" s="140" t="s">
        <v>30</v>
      </c>
      <c r="F9" s="140"/>
      <c r="G9" s="140"/>
      <c r="H9" s="141">
        <f>SUM(J22:J32)</f>
        <v>0</v>
      </c>
      <c r="I9" s="141"/>
      <c r="J9" s="141"/>
      <c r="K9" s="18"/>
      <c r="L9" s="18"/>
      <c r="M9" s="67"/>
      <c r="N9" s="19" t="s">
        <v>31</v>
      </c>
      <c r="O9" s="19" t="s">
        <v>32</v>
      </c>
      <c r="P9" s="20">
        <v>44606</v>
      </c>
      <c r="Q9" s="20">
        <v>44654</v>
      </c>
      <c r="R9" s="20" t="s">
        <v>33</v>
      </c>
      <c r="S9" s="66" t="s">
        <v>34</v>
      </c>
      <c r="T9" s="44" t="s">
        <v>36</v>
      </c>
      <c r="U9" s="80">
        <f>U22</f>
        <v>21925</v>
      </c>
    </row>
    <row r="10" spans="1:21" s="11" customFormat="1" ht="203.45" customHeight="1">
      <c r="A10" s="10"/>
      <c r="B10" s="10"/>
      <c r="C10" s="138" t="s">
        <v>39</v>
      </c>
      <c r="D10" s="139"/>
      <c r="E10" s="140" t="s">
        <v>40</v>
      </c>
      <c r="F10" s="140"/>
      <c r="G10" s="140"/>
      <c r="H10" s="141">
        <f>SUM(J34:J35)</f>
        <v>0</v>
      </c>
      <c r="I10" s="141"/>
      <c r="J10" s="141"/>
      <c r="K10" s="18"/>
      <c r="L10" s="18"/>
      <c r="M10" s="67"/>
      <c r="N10" s="19" t="s">
        <v>21</v>
      </c>
      <c r="O10" s="19" t="s">
        <v>32</v>
      </c>
      <c r="P10" s="20">
        <v>44648</v>
      </c>
      <c r="Q10" s="20">
        <v>44710</v>
      </c>
      <c r="R10" s="20" t="s">
        <v>41</v>
      </c>
      <c r="S10" s="44" t="s">
        <v>42</v>
      </c>
      <c r="T10" s="66" t="s">
        <v>44</v>
      </c>
      <c r="U10" s="80">
        <f>U37</f>
        <v>25960</v>
      </c>
    </row>
    <row r="11" spans="1:21" s="11" customFormat="1" ht="259.89999999999998" customHeight="1">
      <c r="A11" s="10"/>
      <c r="B11" s="10"/>
      <c r="C11" s="138" t="s">
        <v>47</v>
      </c>
      <c r="D11" s="139"/>
      <c r="E11" s="140" t="s">
        <v>48</v>
      </c>
      <c r="F11" s="140"/>
      <c r="G11" s="140"/>
      <c r="H11" s="141">
        <f>SUM(J37:J42)</f>
        <v>28500</v>
      </c>
      <c r="I11" s="141"/>
      <c r="J11" s="141"/>
      <c r="K11" s="18"/>
      <c r="L11" s="18"/>
      <c r="M11" s="67"/>
      <c r="N11" s="19" t="s">
        <v>21</v>
      </c>
      <c r="O11" s="19" t="s">
        <v>49</v>
      </c>
      <c r="P11" s="20">
        <v>44711</v>
      </c>
      <c r="Q11" s="20">
        <v>44829</v>
      </c>
      <c r="R11" s="20" t="s">
        <v>50</v>
      </c>
      <c r="S11" s="60" t="s">
        <v>51</v>
      </c>
      <c r="T11" s="66" t="s">
        <v>53</v>
      </c>
      <c r="U11" s="80">
        <f>U44</f>
        <v>38725</v>
      </c>
    </row>
    <row r="12" spans="1:21" s="11" customFormat="1" ht="224.45" customHeight="1">
      <c r="A12" s="10"/>
      <c r="B12" s="10"/>
      <c r="C12" s="138" t="s">
        <v>56</v>
      </c>
      <c r="D12" s="139"/>
      <c r="E12" s="140" t="s">
        <v>57</v>
      </c>
      <c r="F12" s="140"/>
      <c r="G12" s="140"/>
      <c r="H12" s="141">
        <f>SUM(J44:J53)</f>
        <v>50900</v>
      </c>
      <c r="I12" s="141"/>
      <c r="J12" s="141"/>
      <c r="K12" s="18"/>
      <c r="L12" s="18"/>
      <c r="M12" s="67"/>
      <c r="N12" s="19" t="s">
        <v>21</v>
      </c>
      <c r="O12" s="19" t="s">
        <v>22</v>
      </c>
      <c r="P12" s="20">
        <v>44837</v>
      </c>
      <c r="Q12" s="20">
        <v>44906</v>
      </c>
      <c r="R12" s="20" t="s">
        <v>58</v>
      </c>
      <c r="S12" s="66" t="s">
        <v>59</v>
      </c>
      <c r="T12" s="66" t="s">
        <v>61</v>
      </c>
      <c r="U12" s="80">
        <f>U58</f>
        <v>29275</v>
      </c>
    </row>
    <row r="13" spans="1:21" s="11" customFormat="1" ht="158.44999999999999" customHeight="1" thickBot="1">
      <c r="A13" s="10"/>
      <c r="B13" s="10"/>
      <c r="C13" s="180" t="s">
        <v>64</v>
      </c>
      <c r="D13" s="181"/>
      <c r="E13" s="182" t="s">
        <v>65</v>
      </c>
      <c r="F13" s="182"/>
      <c r="G13" s="182"/>
      <c r="H13" s="183" t="e">
        <f>SUM(#REF!)</f>
        <v>#REF!</v>
      </c>
      <c r="I13" s="183"/>
      <c r="J13" s="183"/>
      <c r="K13" s="46"/>
      <c r="L13" s="46"/>
      <c r="M13" s="71"/>
      <c r="N13" s="19" t="s">
        <v>21</v>
      </c>
      <c r="O13" s="19" t="s">
        <v>32</v>
      </c>
      <c r="P13" s="20">
        <v>44837</v>
      </c>
      <c r="Q13" s="20">
        <v>44885</v>
      </c>
      <c r="R13" s="47" t="s">
        <v>66</v>
      </c>
      <c r="S13" s="70" t="s">
        <v>67</v>
      </c>
      <c r="T13" s="66" t="s">
        <v>69</v>
      </c>
      <c r="U13" s="81">
        <f>U67</f>
        <v>11680</v>
      </c>
    </row>
    <row r="14" spans="1:21" s="12" customFormat="1" ht="42" customHeight="1">
      <c r="A14" s="4" t="e">
        <f>#REF!</f>
        <v>#REF!</v>
      </c>
      <c r="B14" s="4"/>
      <c r="C14" s="178" t="s">
        <v>72</v>
      </c>
      <c r="D14" s="179"/>
      <c r="E14" s="179"/>
      <c r="F14" s="179"/>
      <c r="G14" s="179"/>
      <c r="H14" s="179"/>
      <c r="I14" s="179"/>
      <c r="J14" s="179"/>
      <c r="K14" s="179"/>
      <c r="L14" s="179"/>
      <c r="M14" s="179"/>
      <c r="N14" s="179"/>
      <c r="O14" s="179"/>
      <c r="P14" s="179"/>
      <c r="Q14" s="179"/>
      <c r="R14" s="179"/>
      <c r="S14" s="179"/>
      <c r="T14" s="65"/>
      <c r="U14" s="43"/>
    </row>
    <row r="15" spans="1:21" s="12" customFormat="1" ht="60" customHeight="1">
      <c r="A15" s="8" t="e">
        <f>A14</f>
        <v>#REF!</v>
      </c>
      <c r="B15" s="8"/>
      <c r="C15" s="171"/>
      <c r="D15" s="168" t="s">
        <v>73</v>
      </c>
      <c r="E15" s="167" t="s">
        <v>74</v>
      </c>
      <c r="F15" s="74" t="s">
        <v>75</v>
      </c>
      <c r="G15" s="53" t="s">
        <v>76</v>
      </c>
      <c r="H15" s="51"/>
      <c r="I15" s="51"/>
      <c r="J15" s="52"/>
      <c r="K15" s="51"/>
      <c r="L15" s="51"/>
      <c r="M15" s="51"/>
      <c r="N15" s="16" t="s">
        <v>21</v>
      </c>
      <c r="O15" s="16" t="s">
        <v>77</v>
      </c>
      <c r="P15" s="55">
        <v>44606</v>
      </c>
      <c r="Q15" s="55">
        <v>44620</v>
      </c>
      <c r="R15" s="56" t="s">
        <v>88</v>
      </c>
      <c r="S15" s="167" t="s">
        <v>79</v>
      </c>
      <c r="T15" s="167" t="s">
        <v>81</v>
      </c>
      <c r="U15" s="159">
        <v>15810</v>
      </c>
    </row>
    <row r="16" spans="1:21" s="12" customFormat="1" ht="60" customHeight="1">
      <c r="A16" s="8" t="e">
        <f>A15</f>
        <v>#REF!</v>
      </c>
      <c r="B16" s="8"/>
      <c r="C16" s="172"/>
      <c r="D16" s="174"/>
      <c r="E16" s="165"/>
      <c r="F16" s="74" t="s">
        <v>84</v>
      </c>
      <c r="G16" s="53" t="s">
        <v>85</v>
      </c>
      <c r="H16" s="51"/>
      <c r="I16" s="51"/>
      <c r="J16" s="52"/>
      <c r="K16" s="51"/>
      <c r="L16" s="51"/>
      <c r="M16" s="51"/>
      <c r="N16" s="16" t="s">
        <v>21</v>
      </c>
      <c r="O16" s="16" t="s">
        <v>77</v>
      </c>
      <c r="P16" s="55">
        <v>44606</v>
      </c>
      <c r="Q16" s="55">
        <v>44620</v>
      </c>
      <c r="R16" s="56" t="s">
        <v>88</v>
      </c>
      <c r="S16" s="165"/>
      <c r="T16" s="165"/>
      <c r="U16" s="160"/>
    </row>
    <row r="17" spans="1:21" s="12" customFormat="1" ht="60" customHeight="1">
      <c r="A17" s="8" t="e">
        <f>A16</f>
        <v>#REF!</v>
      </c>
      <c r="B17" s="8"/>
      <c r="C17" s="172"/>
      <c r="D17" s="174"/>
      <c r="E17" s="165"/>
      <c r="F17" s="74" t="s">
        <v>86</v>
      </c>
      <c r="G17" s="53" t="s">
        <v>87</v>
      </c>
      <c r="H17" s="51"/>
      <c r="I17" s="51"/>
      <c r="J17" s="52"/>
      <c r="K17" s="51"/>
      <c r="L17" s="51"/>
      <c r="M17" s="51"/>
      <c r="N17" s="16" t="s">
        <v>21</v>
      </c>
      <c r="O17" s="16" t="s">
        <v>77</v>
      </c>
      <c r="P17" s="55">
        <v>44606</v>
      </c>
      <c r="Q17" s="55">
        <v>44620</v>
      </c>
      <c r="R17" s="56" t="s">
        <v>91</v>
      </c>
      <c r="S17" s="165"/>
      <c r="T17" s="165"/>
      <c r="U17" s="160"/>
    </row>
    <row r="18" spans="1:21" s="12" customFormat="1" ht="60" customHeight="1">
      <c r="A18" s="8" t="e">
        <f>A17</f>
        <v>#REF!</v>
      </c>
      <c r="B18" s="8"/>
      <c r="C18" s="172"/>
      <c r="D18" s="174"/>
      <c r="E18" s="165"/>
      <c r="F18" s="74" t="s">
        <v>89</v>
      </c>
      <c r="G18" s="53" t="s">
        <v>90</v>
      </c>
      <c r="H18" s="51"/>
      <c r="I18" s="51"/>
      <c r="J18" s="52"/>
      <c r="K18" s="51"/>
      <c r="L18" s="51"/>
      <c r="M18" s="51"/>
      <c r="N18" s="16" t="s">
        <v>21</v>
      </c>
      <c r="O18" s="16" t="s">
        <v>77</v>
      </c>
      <c r="P18" s="55">
        <v>44896</v>
      </c>
      <c r="Q18" s="55">
        <v>44925</v>
      </c>
      <c r="R18" s="56" t="s">
        <v>91</v>
      </c>
      <c r="S18" s="165"/>
      <c r="T18" s="165"/>
      <c r="U18" s="160"/>
    </row>
    <row r="19" spans="1:21" s="12" customFormat="1" ht="60" customHeight="1">
      <c r="A19" s="8"/>
      <c r="B19" s="8"/>
      <c r="C19" s="73"/>
      <c r="D19" s="174" t="s">
        <v>92</v>
      </c>
      <c r="E19" s="167" t="s">
        <v>93</v>
      </c>
      <c r="F19" s="74" t="s">
        <v>94</v>
      </c>
      <c r="G19" s="53" t="s">
        <v>95</v>
      </c>
      <c r="H19" s="51"/>
      <c r="I19" s="51"/>
      <c r="J19" s="52"/>
      <c r="K19" s="51"/>
      <c r="L19" s="51"/>
      <c r="M19" s="52"/>
      <c r="N19" s="16" t="s">
        <v>77</v>
      </c>
      <c r="O19" s="16" t="s">
        <v>96</v>
      </c>
      <c r="P19" s="55">
        <v>44609</v>
      </c>
      <c r="Q19" s="55">
        <v>44609</v>
      </c>
      <c r="R19" s="56"/>
      <c r="S19" s="167" t="s">
        <v>97</v>
      </c>
      <c r="T19" s="167" t="s">
        <v>99</v>
      </c>
      <c r="U19" s="160"/>
    </row>
    <row r="20" spans="1:21" s="12" customFormat="1" ht="60" customHeight="1">
      <c r="A20" s="8"/>
      <c r="B20" s="8"/>
      <c r="C20" s="73"/>
      <c r="D20" s="169"/>
      <c r="E20" s="170"/>
      <c r="F20" s="74" t="s">
        <v>102</v>
      </c>
      <c r="G20" s="53" t="s">
        <v>103</v>
      </c>
      <c r="H20" s="51"/>
      <c r="I20" s="51"/>
      <c r="J20" s="52"/>
      <c r="K20" s="51"/>
      <c r="L20" s="51"/>
      <c r="M20" s="52"/>
      <c r="N20" s="16" t="s">
        <v>77</v>
      </c>
      <c r="O20" s="16" t="s">
        <v>96</v>
      </c>
      <c r="P20" s="55">
        <v>44610</v>
      </c>
      <c r="Q20" s="55">
        <v>44610</v>
      </c>
      <c r="R20" s="56"/>
      <c r="S20" s="170"/>
      <c r="T20" s="170"/>
      <c r="U20" s="161"/>
    </row>
    <row r="21" spans="1:21" s="12" customFormat="1" ht="42" customHeight="1">
      <c r="A21" s="4" t="e">
        <f>#REF!</f>
        <v>#REF!</v>
      </c>
      <c r="B21" s="4"/>
      <c r="C21" s="103" t="s">
        <v>104</v>
      </c>
      <c r="D21" s="104"/>
      <c r="E21" s="104"/>
      <c r="F21" s="104"/>
      <c r="G21" s="104"/>
      <c r="H21" s="104"/>
      <c r="I21" s="104"/>
      <c r="J21" s="104"/>
      <c r="K21" s="104"/>
      <c r="L21" s="104"/>
      <c r="M21" s="104"/>
      <c r="N21" s="104"/>
      <c r="O21" s="104"/>
      <c r="P21" s="104"/>
      <c r="Q21" s="104"/>
      <c r="R21" s="104"/>
      <c r="S21" s="104"/>
      <c r="T21" s="63"/>
      <c r="U21" s="48"/>
    </row>
    <row r="22" spans="1:21" s="12" customFormat="1" ht="53.25" customHeight="1">
      <c r="A22" s="8" t="e">
        <f>A21</f>
        <v>#REF!</v>
      </c>
      <c r="B22" s="8"/>
      <c r="C22" s="171"/>
      <c r="D22" s="168" t="s">
        <v>105</v>
      </c>
      <c r="E22" s="167" t="s">
        <v>106</v>
      </c>
      <c r="F22" s="74" t="s">
        <v>107</v>
      </c>
      <c r="G22" s="41" t="s">
        <v>108</v>
      </c>
      <c r="H22" s="51"/>
      <c r="I22" s="51"/>
      <c r="J22" s="52"/>
      <c r="K22" s="51"/>
      <c r="L22" s="51"/>
      <c r="M22" s="51"/>
      <c r="N22" s="49" t="s">
        <v>109</v>
      </c>
      <c r="O22" s="16" t="s">
        <v>109</v>
      </c>
      <c r="P22" s="55">
        <v>44544</v>
      </c>
      <c r="Q22" s="55">
        <v>44544</v>
      </c>
      <c r="R22" s="56" t="s">
        <v>78</v>
      </c>
      <c r="S22" s="167" t="s">
        <v>110</v>
      </c>
      <c r="T22" s="167" t="s">
        <v>112</v>
      </c>
      <c r="U22" s="159">
        <v>21925</v>
      </c>
    </row>
    <row r="23" spans="1:21" s="12" customFormat="1" ht="53.25" customHeight="1">
      <c r="A23" s="8" t="e">
        <f>A22</f>
        <v>#REF!</v>
      </c>
      <c r="B23" s="8"/>
      <c r="C23" s="172"/>
      <c r="D23" s="174"/>
      <c r="E23" s="165"/>
      <c r="F23" s="74" t="s">
        <v>115</v>
      </c>
      <c r="G23" s="41" t="s">
        <v>116</v>
      </c>
      <c r="H23" s="51"/>
      <c r="I23" s="51"/>
      <c r="J23" s="52"/>
      <c r="K23" s="51"/>
      <c r="L23" s="51"/>
      <c r="M23" s="51"/>
      <c r="N23" s="16" t="s">
        <v>21</v>
      </c>
      <c r="O23" s="16" t="s">
        <v>117</v>
      </c>
      <c r="P23" s="55">
        <v>44544</v>
      </c>
      <c r="Q23" s="55">
        <v>44544</v>
      </c>
      <c r="R23" s="56" t="s">
        <v>78</v>
      </c>
      <c r="S23" s="165"/>
      <c r="T23" s="165"/>
      <c r="U23" s="160"/>
    </row>
    <row r="24" spans="1:21" s="12" customFormat="1" ht="53.25" customHeight="1">
      <c r="A24" s="8" t="e">
        <f>A23</f>
        <v>#REF!</v>
      </c>
      <c r="B24" s="8"/>
      <c r="C24" s="172"/>
      <c r="D24" s="174"/>
      <c r="E24" s="165"/>
      <c r="F24" s="74" t="s">
        <v>118</v>
      </c>
      <c r="G24" s="41" t="s">
        <v>119</v>
      </c>
      <c r="H24" s="51"/>
      <c r="I24" s="51"/>
      <c r="J24" s="52"/>
      <c r="K24" s="51"/>
      <c r="L24" s="51"/>
      <c r="M24" s="51"/>
      <c r="N24" s="16" t="s">
        <v>109</v>
      </c>
      <c r="O24" s="16" t="s">
        <v>77</v>
      </c>
      <c r="P24" s="55">
        <v>44544</v>
      </c>
      <c r="Q24" s="55">
        <v>44544</v>
      </c>
      <c r="R24" s="56" t="s">
        <v>78</v>
      </c>
      <c r="S24" s="165"/>
      <c r="T24" s="165"/>
      <c r="U24" s="160"/>
    </row>
    <row r="25" spans="1:21" s="12" customFormat="1" ht="53.25" customHeight="1">
      <c r="A25" s="8" t="e">
        <f>A24</f>
        <v>#REF!</v>
      </c>
      <c r="B25" s="8"/>
      <c r="C25" s="172"/>
      <c r="D25" s="174"/>
      <c r="E25" s="165"/>
      <c r="F25" s="74" t="s">
        <v>120</v>
      </c>
      <c r="G25" s="41" t="s">
        <v>121</v>
      </c>
      <c r="H25" s="51"/>
      <c r="I25" s="51"/>
      <c r="J25" s="52"/>
      <c r="K25" s="51"/>
      <c r="L25" s="51"/>
      <c r="M25" s="51"/>
      <c r="N25" s="16" t="s">
        <v>109</v>
      </c>
      <c r="O25" s="16" t="s">
        <v>109</v>
      </c>
      <c r="P25" s="55">
        <v>44544</v>
      </c>
      <c r="Q25" s="55">
        <v>44544</v>
      </c>
      <c r="R25" s="56" t="s">
        <v>78</v>
      </c>
      <c r="S25" s="165"/>
      <c r="T25" s="165"/>
      <c r="U25" s="160"/>
    </row>
    <row r="26" spans="1:21" s="12" customFormat="1" ht="53.25" customHeight="1">
      <c r="A26" s="8" t="e">
        <f>A22</f>
        <v>#REF!</v>
      </c>
      <c r="B26" s="8"/>
      <c r="C26" s="173"/>
      <c r="D26" s="169"/>
      <c r="E26" s="170"/>
      <c r="F26" s="74" t="s">
        <v>122</v>
      </c>
      <c r="G26" s="41" t="s">
        <v>123</v>
      </c>
      <c r="H26" s="51"/>
      <c r="I26" s="51"/>
      <c r="J26" s="52"/>
      <c r="K26" s="51"/>
      <c r="L26" s="51"/>
      <c r="M26" s="51"/>
      <c r="N26" s="16" t="s">
        <v>109</v>
      </c>
      <c r="O26" s="16" t="s">
        <v>109</v>
      </c>
      <c r="P26" s="55">
        <v>44544</v>
      </c>
      <c r="Q26" s="55">
        <v>44544</v>
      </c>
      <c r="R26" s="56" t="s">
        <v>78</v>
      </c>
      <c r="S26" s="170"/>
      <c r="T26" s="170"/>
      <c r="U26" s="160"/>
    </row>
    <row r="27" spans="1:21" s="12" customFormat="1" ht="68.25" customHeight="1">
      <c r="A27" s="8"/>
      <c r="B27" s="8"/>
      <c r="C27" s="171"/>
      <c r="D27" s="168" t="s">
        <v>124</v>
      </c>
      <c r="E27" s="167" t="s">
        <v>125</v>
      </c>
      <c r="F27" s="74" t="s">
        <v>126</v>
      </c>
      <c r="G27" s="41" t="s">
        <v>127</v>
      </c>
      <c r="H27" s="51"/>
      <c r="I27" s="51"/>
      <c r="J27" s="52"/>
      <c r="K27" s="51"/>
      <c r="L27" s="51"/>
      <c r="M27" s="52"/>
      <c r="N27" s="16" t="s">
        <v>128</v>
      </c>
      <c r="O27" s="16" t="s">
        <v>128</v>
      </c>
      <c r="P27" s="55">
        <v>44613</v>
      </c>
      <c r="Q27" s="55">
        <v>44626</v>
      </c>
      <c r="R27" s="56"/>
      <c r="S27" s="167" t="s">
        <v>129</v>
      </c>
      <c r="T27" s="167" t="s">
        <v>131</v>
      </c>
      <c r="U27" s="160"/>
    </row>
    <row r="28" spans="1:21" s="12" customFormat="1" ht="68.25" customHeight="1">
      <c r="A28" s="8"/>
      <c r="B28" s="8"/>
      <c r="C28" s="172"/>
      <c r="D28" s="174"/>
      <c r="E28" s="165"/>
      <c r="F28" s="74" t="s">
        <v>134</v>
      </c>
      <c r="G28" s="41" t="s">
        <v>135</v>
      </c>
      <c r="H28" s="51"/>
      <c r="I28" s="51"/>
      <c r="J28" s="52"/>
      <c r="K28" s="51"/>
      <c r="L28" s="51"/>
      <c r="M28" s="52"/>
      <c r="N28" s="16" t="s">
        <v>128</v>
      </c>
      <c r="O28" s="16" t="s">
        <v>128</v>
      </c>
      <c r="P28" s="55">
        <v>44620</v>
      </c>
      <c r="Q28" s="55">
        <v>44633</v>
      </c>
      <c r="R28" s="56"/>
      <c r="S28" s="165"/>
      <c r="T28" s="165"/>
      <c r="U28" s="160"/>
    </row>
    <row r="29" spans="1:21" s="12" customFormat="1" ht="68.25" customHeight="1">
      <c r="A29" s="8"/>
      <c r="B29" s="8"/>
      <c r="C29" s="172"/>
      <c r="D29" s="174"/>
      <c r="E29" s="165"/>
      <c r="F29" s="74" t="s">
        <v>136</v>
      </c>
      <c r="G29" s="41" t="s">
        <v>137</v>
      </c>
      <c r="H29" s="51"/>
      <c r="I29" s="51"/>
      <c r="J29" s="52"/>
      <c r="K29" s="51"/>
      <c r="L29" s="51"/>
      <c r="M29" s="52"/>
      <c r="N29" s="16" t="s">
        <v>128</v>
      </c>
      <c r="O29" s="16" t="s">
        <v>138</v>
      </c>
      <c r="P29" s="55">
        <v>44620</v>
      </c>
      <c r="Q29" s="55">
        <v>44633</v>
      </c>
      <c r="R29" s="56"/>
      <c r="S29" s="165"/>
      <c r="T29" s="165"/>
      <c r="U29" s="160"/>
    </row>
    <row r="30" spans="1:21" s="12" customFormat="1" ht="68.25" customHeight="1">
      <c r="A30" s="8"/>
      <c r="B30" s="8"/>
      <c r="C30" s="173"/>
      <c r="D30" s="169"/>
      <c r="E30" s="170"/>
      <c r="F30" s="74" t="s">
        <v>139</v>
      </c>
      <c r="G30" s="41" t="s">
        <v>140</v>
      </c>
      <c r="H30" s="51"/>
      <c r="I30" s="51"/>
      <c r="J30" s="52"/>
      <c r="K30" s="51"/>
      <c r="L30" s="51"/>
      <c r="M30" s="52"/>
      <c r="N30" s="16" t="s">
        <v>141</v>
      </c>
      <c r="O30" s="16" t="s">
        <v>142</v>
      </c>
      <c r="P30" s="55">
        <v>44627</v>
      </c>
      <c r="Q30" s="55">
        <v>44640</v>
      </c>
      <c r="R30" s="56"/>
      <c r="S30" s="170"/>
      <c r="T30" s="170"/>
      <c r="U30" s="160"/>
    </row>
    <row r="31" spans="1:21" s="12" customFormat="1" ht="68.45" customHeight="1">
      <c r="A31" s="8" t="e">
        <f>#REF!</f>
        <v>#REF!</v>
      </c>
      <c r="B31" s="8"/>
      <c r="C31" s="171"/>
      <c r="D31" s="168" t="s">
        <v>143</v>
      </c>
      <c r="E31" s="167" t="s">
        <v>144</v>
      </c>
      <c r="F31" s="74" t="s">
        <v>145</v>
      </c>
      <c r="G31" s="41" t="s">
        <v>146</v>
      </c>
      <c r="H31" s="51">
        <v>0</v>
      </c>
      <c r="I31" s="51"/>
      <c r="J31" s="52"/>
      <c r="K31" s="51"/>
      <c r="L31" s="51"/>
      <c r="M31" s="51"/>
      <c r="N31" s="16" t="s">
        <v>21</v>
      </c>
      <c r="O31" s="16" t="s">
        <v>147</v>
      </c>
      <c r="P31" s="55">
        <v>44627</v>
      </c>
      <c r="Q31" s="55">
        <v>44640</v>
      </c>
      <c r="R31" s="56"/>
      <c r="S31" s="167" t="s">
        <v>148</v>
      </c>
      <c r="T31" s="167" t="s">
        <v>150</v>
      </c>
      <c r="U31" s="160"/>
    </row>
    <row r="32" spans="1:21" s="12" customFormat="1" ht="51.6" customHeight="1">
      <c r="A32" s="8"/>
      <c r="B32" s="8"/>
      <c r="C32" s="172"/>
      <c r="D32" s="174"/>
      <c r="E32" s="165"/>
      <c r="F32" s="74" t="s">
        <v>153</v>
      </c>
      <c r="G32" s="41" t="s">
        <v>154</v>
      </c>
      <c r="H32" s="51">
        <v>0</v>
      </c>
      <c r="I32" s="51"/>
      <c r="J32" s="52"/>
      <c r="K32" s="51"/>
      <c r="L32" s="51"/>
      <c r="M32" s="51"/>
      <c r="N32" s="16" t="s">
        <v>21</v>
      </c>
      <c r="O32" s="16" t="s">
        <v>49</v>
      </c>
      <c r="P32" s="55">
        <v>44627</v>
      </c>
      <c r="Q32" s="55">
        <v>44640</v>
      </c>
      <c r="R32" s="56"/>
      <c r="S32" s="165"/>
      <c r="T32" s="165"/>
      <c r="U32" s="160"/>
    </row>
    <row r="33" spans="1:21" s="12" customFormat="1" ht="51.6" customHeight="1">
      <c r="A33" s="8"/>
      <c r="B33" s="8"/>
      <c r="C33" s="173"/>
      <c r="D33" s="169"/>
      <c r="E33" s="170"/>
      <c r="F33" s="74" t="s">
        <v>155</v>
      </c>
      <c r="G33" s="41" t="s">
        <v>156</v>
      </c>
      <c r="H33" s="51">
        <v>0</v>
      </c>
      <c r="I33" s="51"/>
      <c r="J33" s="52"/>
      <c r="K33" s="51"/>
      <c r="L33" s="51"/>
      <c r="M33" s="51"/>
      <c r="N33" s="16" t="s">
        <v>21</v>
      </c>
      <c r="O33" s="16" t="s">
        <v>49</v>
      </c>
      <c r="P33" s="55">
        <v>44634</v>
      </c>
      <c r="Q33" s="55">
        <v>44647</v>
      </c>
      <c r="R33" s="56"/>
      <c r="S33" s="170"/>
      <c r="T33" s="170"/>
      <c r="U33" s="160"/>
    </row>
    <row r="34" spans="1:21" s="12" customFormat="1" ht="48" customHeight="1">
      <c r="A34" s="8"/>
      <c r="B34" s="8"/>
      <c r="C34" s="105"/>
      <c r="D34" s="106" t="s">
        <v>157</v>
      </c>
      <c r="E34" s="101" t="s">
        <v>158</v>
      </c>
      <c r="F34" s="74" t="s">
        <v>159</v>
      </c>
      <c r="G34" s="41" t="s">
        <v>160</v>
      </c>
      <c r="H34" s="51">
        <v>0</v>
      </c>
      <c r="I34" s="51"/>
      <c r="J34" s="52">
        <f t="shared" ref="J34" si="0">SUM(H34:I34)</f>
        <v>0</v>
      </c>
      <c r="K34" s="51"/>
      <c r="L34" s="51"/>
      <c r="M34" s="51"/>
      <c r="N34" s="16" t="s">
        <v>21</v>
      </c>
      <c r="O34" s="16" t="s">
        <v>49</v>
      </c>
      <c r="P34" s="55">
        <v>44648</v>
      </c>
      <c r="Q34" s="55">
        <v>44654</v>
      </c>
      <c r="R34" s="56"/>
      <c r="S34" s="101" t="s">
        <v>161</v>
      </c>
      <c r="T34" s="101" t="s">
        <v>163</v>
      </c>
      <c r="U34" s="160"/>
    </row>
    <row r="35" spans="1:21" s="12" customFormat="1" ht="51.6" customHeight="1">
      <c r="A35" s="8"/>
      <c r="B35" s="8"/>
      <c r="C35" s="105"/>
      <c r="D35" s="106"/>
      <c r="E35" s="101"/>
      <c r="F35" s="74" t="s">
        <v>165</v>
      </c>
      <c r="G35" s="41" t="s">
        <v>359</v>
      </c>
      <c r="H35" s="51"/>
      <c r="I35" s="51"/>
      <c r="J35" s="52"/>
      <c r="K35" s="51"/>
      <c r="L35" s="51"/>
      <c r="M35" s="51"/>
      <c r="N35" s="16" t="s">
        <v>21</v>
      </c>
      <c r="O35" s="16" t="s">
        <v>49</v>
      </c>
      <c r="P35" s="55">
        <v>44648</v>
      </c>
      <c r="Q35" s="55">
        <v>44654</v>
      </c>
      <c r="R35" s="56"/>
      <c r="S35" s="101"/>
      <c r="T35" s="101"/>
      <c r="U35" s="161"/>
    </row>
    <row r="36" spans="1:21" s="12" customFormat="1" ht="42" customHeight="1">
      <c r="A36" s="4" t="e">
        <f>#REF!</f>
        <v>#REF!</v>
      </c>
      <c r="B36" s="4"/>
      <c r="C36" s="103" t="s">
        <v>167</v>
      </c>
      <c r="D36" s="104"/>
      <c r="E36" s="104"/>
      <c r="F36" s="104"/>
      <c r="G36" s="104"/>
      <c r="H36" s="104"/>
      <c r="I36" s="104"/>
      <c r="J36" s="104"/>
      <c r="K36" s="104"/>
      <c r="L36" s="104"/>
      <c r="M36" s="104"/>
      <c r="N36" s="104"/>
      <c r="O36" s="104"/>
      <c r="P36" s="104"/>
      <c r="Q36" s="104"/>
      <c r="R36" s="104"/>
      <c r="S36" s="104"/>
      <c r="T36" s="63"/>
      <c r="U36" s="75"/>
    </row>
    <row r="37" spans="1:21" s="12" customFormat="1" ht="39" customHeight="1">
      <c r="A37" s="8" t="e">
        <f>A36</f>
        <v>#REF!</v>
      </c>
      <c r="B37" s="8"/>
      <c r="C37" s="171"/>
      <c r="D37" s="168" t="s">
        <v>168</v>
      </c>
      <c r="E37" s="167" t="s">
        <v>169</v>
      </c>
      <c r="F37" s="74" t="s">
        <v>170</v>
      </c>
      <c r="G37" s="53" t="s">
        <v>171</v>
      </c>
      <c r="H37" s="51">
        <f>24000+2000+2500</f>
        <v>28500</v>
      </c>
      <c r="I37" s="51"/>
      <c r="J37" s="52">
        <f t="shared" ref="J37:J41" si="1">SUM(H37:I37)</f>
        <v>28500</v>
      </c>
      <c r="K37" s="51"/>
      <c r="L37" s="51"/>
      <c r="M37" s="51"/>
      <c r="N37" s="54" t="s">
        <v>77</v>
      </c>
      <c r="O37" s="54" t="s">
        <v>49</v>
      </c>
      <c r="P37" s="55">
        <v>44648</v>
      </c>
      <c r="Q37" s="55">
        <v>44661</v>
      </c>
      <c r="R37" s="42"/>
      <c r="S37" s="167" t="s">
        <v>172</v>
      </c>
      <c r="T37" s="167" t="s">
        <v>174</v>
      </c>
      <c r="U37" s="159">
        <v>25960</v>
      </c>
    </row>
    <row r="38" spans="1:21" s="12" customFormat="1" ht="39" customHeight="1">
      <c r="A38" s="8"/>
      <c r="B38" s="8"/>
      <c r="C38" s="173"/>
      <c r="D38" s="169"/>
      <c r="E38" s="170"/>
      <c r="F38" s="74" t="s">
        <v>177</v>
      </c>
      <c r="G38" s="53" t="s">
        <v>178</v>
      </c>
      <c r="H38" s="51">
        <v>0</v>
      </c>
      <c r="I38" s="51"/>
      <c r="J38" s="52">
        <f t="shared" si="1"/>
        <v>0</v>
      </c>
      <c r="K38" s="51"/>
      <c r="L38" s="51"/>
      <c r="M38" s="51"/>
      <c r="N38" s="54" t="s">
        <v>179</v>
      </c>
      <c r="O38" s="54" t="s">
        <v>49</v>
      </c>
      <c r="P38" s="55">
        <v>44655</v>
      </c>
      <c r="Q38" s="55">
        <v>44668</v>
      </c>
      <c r="R38" s="42"/>
      <c r="S38" s="170"/>
      <c r="T38" s="170"/>
      <c r="U38" s="160"/>
    </row>
    <row r="39" spans="1:21" s="12" customFormat="1" ht="54.6" customHeight="1">
      <c r="A39" s="8" t="e">
        <f>#REF!</f>
        <v>#REF!</v>
      </c>
      <c r="B39" s="8"/>
      <c r="C39" s="105"/>
      <c r="D39" s="106" t="s">
        <v>180</v>
      </c>
      <c r="E39" s="101" t="s">
        <v>181</v>
      </c>
      <c r="F39" s="74" t="s">
        <v>182</v>
      </c>
      <c r="G39" s="53" t="s">
        <v>183</v>
      </c>
      <c r="H39" s="51">
        <v>0</v>
      </c>
      <c r="I39" s="51"/>
      <c r="J39" s="52">
        <f t="shared" si="1"/>
        <v>0</v>
      </c>
      <c r="K39" s="51"/>
      <c r="L39" s="51"/>
      <c r="M39" s="51"/>
      <c r="N39" s="54" t="s">
        <v>21</v>
      </c>
      <c r="O39" s="54" t="s">
        <v>49</v>
      </c>
      <c r="P39" s="55">
        <v>44655</v>
      </c>
      <c r="Q39" s="55">
        <v>44668</v>
      </c>
      <c r="R39" s="28"/>
      <c r="S39" s="167" t="s">
        <v>184</v>
      </c>
      <c r="T39" s="167" t="s">
        <v>186</v>
      </c>
      <c r="U39" s="160"/>
    </row>
    <row r="40" spans="1:21" s="12" customFormat="1" ht="81" customHeight="1">
      <c r="A40" s="8"/>
      <c r="B40" s="8"/>
      <c r="C40" s="105"/>
      <c r="D40" s="106"/>
      <c r="E40" s="101"/>
      <c r="F40" s="74" t="s">
        <v>189</v>
      </c>
      <c r="G40" s="53" t="s">
        <v>190</v>
      </c>
      <c r="H40" s="51">
        <v>0</v>
      </c>
      <c r="I40" s="51"/>
      <c r="J40" s="52">
        <f t="shared" si="1"/>
        <v>0</v>
      </c>
      <c r="K40" s="51"/>
      <c r="L40" s="51"/>
      <c r="M40" s="51"/>
      <c r="N40" s="54" t="s">
        <v>21</v>
      </c>
      <c r="O40" s="54" t="s">
        <v>32</v>
      </c>
      <c r="P40" s="55">
        <v>44662</v>
      </c>
      <c r="Q40" s="55">
        <v>44675</v>
      </c>
      <c r="R40" s="28"/>
      <c r="S40" s="170"/>
      <c r="T40" s="170"/>
      <c r="U40" s="160"/>
    </row>
    <row r="41" spans="1:21" s="12" customFormat="1" ht="85.15" customHeight="1">
      <c r="A41" s="8" t="e">
        <f>#REF!</f>
        <v>#REF!</v>
      </c>
      <c r="B41" s="8"/>
      <c r="C41" s="105"/>
      <c r="D41" s="106" t="s">
        <v>192</v>
      </c>
      <c r="E41" s="101" t="s">
        <v>193</v>
      </c>
      <c r="F41" s="74" t="s">
        <v>194</v>
      </c>
      <c r="G41" s="53" t="s">
        <v>195</v>
      </c>
      <c r="H41" s="51">
        <v>0</v>
      </c>
      <c r="I41" s="51"/>
      <c r="J41" s="52">
        <f t="shared" si="1"/>
        <v>0</v>
      </c>
      <c r="K41" s="51"/>
      <c r="L41" s="51"/>
      <c r="M41" s="51"/>
      <c r="N41" s="54" t="s">
        <v>21</v>
      </c>
      <c r="O41" s="54" t="s">
        <v>49</v>
      </c>
      <c r="P41" s="55">
        <v>44676</v>
      </c>
      <c r="Q41" s="55">
        <v>44696</v>
      </c>
      <c r="R41" s="28"/>
      <c r="S41" s="101" t="s">
        <v>196</v>
      </c>
      <c r="T41" s="167" t="s">
        <v>198</v>
      </c>
      <c r="U41" s="160"/>
    </row>
    <row r="42" spans="1:21" s="12" customFormat="1" ht="84" customHeight="1">
      <c r="A42" s="8"/>
      <c r="B42" s="8"/>
      <c r="C42" s="105"/>
      <c r="D42" s="106"/>
      <c r="E42" s="101"/>
      <c r="F42" s="74" t="s">
        <v>201</v>
      </c>
      <c r="G42" s="53" t="s">
        <v>202</v>
      </c>
      <c r="H42" s="51"/>
      <c r="I42" s="51"/>
      <c r="J42" s="52"/>
      <c r="K42" s="51"/>
      <c r="L42" s="51"/>
      <c r="M42" s="51"/>
      <c r="N42" s="54" t="s">
        <v>21</v>
      </c>
      <c r="O42" s="54" t="s">
        <v>49</v>
      </c>
      <c r="P42" s="55">
        <v>44690</v>
      </c>
      <c r="Q42" s="55">
        <v>44710</v>
      </c>
      <c r="R42" s="28"/>
      <c r="S42" s="101"/>
      <c r="T42" s="170"/>
      <c r="U42" s="161"/>
    </row>
    <row r="43" spans="1:21" s="12" customFormat="1" ht="42" customHeight="1">
      <c r="A43" s="4" t="e">
        <f>#REF!</f>
        <v>#REF!</v>
      </c>
      <c r="B43" s="4"/>
      <c r="C43" s="103" t="s">
        <v>203</v>
      </c>
      <c r="D43" s="104"/>
      <c r="E43" s="104"/>
      <c r="F43" s="104"/>
      <c r="G43" s="104"/>
      <c r="H43" s="104"/>
      <c r="I43" s="104"/>
      <c r="J43" s="104"/>
      <c r="K43" s="104"/>
      <c r="L43" s="104"/>
      <c r="M43" s="104"/>
      <c r="N43" s="104"/>
      <c r="O43" s="104"/>
      <c r="P43" s="104"/>
      <c r="Q43" s="104"/>
      <c r="R43" s="104"/>
      <c r="S43" s="104"/>
      <c r="T43" s="63"/>
      <c r="U43" s="75"/>
    </row>
    <row r="44" spans="1:21" s="12" customFormat="1" ht="51" customHeight="1">
      <c r="A44" s="8"/>
      <c r="B44" s="8"/>
      <c r="C44" s="171"/>
      <c r="D44" s="168" t="s">
        <v>204</v>
      </c>
      <c r="E44" s="167" t="s">
        <v>205</v>
      </c>
      <c r="F44" s="74" t="s">
        <v>206</v>
      </c>
      <c r="G44" s="53" t="s">
        <v>207</v>
      </c>
      <c r="H44" s="51">
        <f>5000/2</f>
        <v>2500</v>
      </c>
      <c r="I44" s="51"/>
      <c r="J44" s="52">
        <f t="shared" ref="J44:J52" si="2">SUM(H44:I44)</f>
        <v>2500</v>
      </c>
      <c r="K44" s="51"/>
      <c r="L44" s="51"/>
      <c r="M44" s="51"/>
      <c r="N44" s="54" t="s">
        <v>77</v>
      </c>
      <c r="O44" s="54" t="s">
        <v>49</v>
      </c>
      <c r="P44" s="55">
        <v>44711</v>
      </c>
      <c r="Q44" s="55">
        <v>44717</v>
      </c>
      <c r="R44" s="56"/>
      <c r="S44" s="167" t="s">
        <v>208</v>
      </c>
      <c r="T44" s="167" t="s">
        <v>210</v>
      </c>
      <c r="U44" s="159">
        <v>38725</v>
      </c>
    </row>
    <row r="45" spans="1:21" s="12" customFormat="1" ht="51" customHeight="1">
      <c r="A45" s="8"/>
      <c r="B45" s="8"/>
      <c r="C45" s="172"/>
      <c r="D45" s="174"/>
      <c r="E45" s="165"/>
      <c r="F45" s="74" t="s">
        <v>212</v>
      </c>
      <c r="G45" s="53" t="s">
        <v>213</v>
      </c>
      <c r="H45" s="51">
        <f>H44</f>
        <v>2500</v>
      </c>
      <c r="I45" s="51"/>
      <c r="J45" s="52">
        <f t="shared" si="2"/>
        <v>2500</v>
      </c>
      <c r="K45" s="51"/>
      <c r="L45" s="51"/>
      <c r="M45" s="52"/>
      <c r="N45" s="54" t="s">
        <v>77</v>
      </c>
      <c r="O45" s="54" t="s">
        <v>49</v>
      </c>
      <c r="P45" s="55">
        <v>44711</v>
      </c>
      <c r="Q45" s="55">
        <v>44717</v>
      </c>
      <c r="R45" s="56"/>
      <c r="S45" s="165"/>
      <c r="T45" s="165"/>
      <c r="U45" s="160"/>
    </row>
    <row r="46" spans="1:21" s="12" customFormat="1" ht="65.45" customHeight="1">
      <c r="A46" s="8"/>
      <c r="B46" s="8"/>
      <c r="C46" s="172"/>
      <c r="D46" s="174"/>
      <c r="E46" s="165"/>
      <c r="F46" s="74" t="s">
        <v>214</v>
      </c>
      <c r="G46" s="53" t="s">
        <v>215</v>
      </c>
      <c r="H46" s="51">
        <f>H45</f>
        <v>2500</v>
      </c>
      <c r="I46" s="51"/>
      <c r="J46" s="52">
        <f t="shared" si="2"/>
        <v>2500</v>
      </c>
      <c r="K46" s="51"/>
      <c r="L46" s="51"/>
      <c r="M46" s="52"/>
      <c r="N46" s="54" t="s">
        <v>21</v>
      </c>
      <c r="O46" s="54" t="s">
        <v>49</v>
      </c>
      <c r="P46" s="55">
        <v>44711</v>
      </c>
      <c r="Q46" s="55">
        <v>44724</v>
      </c>
      <c r="R46" s="56"/>
      <c r="S46" s="165"/>
      <c r="T46" s="165"/>
      <c r="U46" s="160"/>
    </row>
    <row r="47" spans="1:21" s="12" customFormat="1" ht="51" customHeight="1">
      <c r="A47" s="8"/>
      <c r="B47" s="8"/>
      <c r="C47" s="173"/>
      <c r="D47" s="169"/>
      <c r="E47" s="170"/>
      <c r="F47" s="74" t="s">
        <v>216</v>
      </c>
      <c r="G47" s="53" t="s">
        <v>217</v>
      </c>
      <c r="H47" s="51">
        <f>H46</f>
        <v>2500</v>
      </c>
      <c r="I47" s="51"/>
      <c r="J47" s="52">
        <f t="shared" si="2"/>
        <v>2500</v>
      </c>
      <c r="K47" s="51"/>
      <c r="L47" s="51"/>
      <c r="M47" s="52"/>
      <c r="N47" s="54" t="s">
        <v>21</v>
      </c>
      <c r="O47" s="54" t="s">
        <v>49</v>
      </c>
      <c r="P47" s="55">
        <v>44687</v>
      </c>
      <c r="Q47" s="55">
        <v>44731</v>
      </c>
      <c r="R47" s="56"/>
      <c r="S47" s="170"/>
      <c r="T47" s="170"/>
      <c r="U47" s="160"/>
    </row>
    <row r="48" spans="1:21" s="12" customFormat="1" ht="51" customHeight="1">
      <c r="A48" s="8"/>
      <c r="B48" s="8"/>
      <c r="C48" s="64"/>
      <c r="D48" s="168" t="s">
        <v>218</v>
      </c>
      <c r="E48" s="175" t="s">
        <v>219</v>
      </c>
      <c r="F48" s="74" t="s">
        <v>220</v>
      </c>
      <c r="G48" s="53" t="s">
        <v>221</v>
      </c>
      <c r="H48" s="51">
        <f>5000/2</f>
        <v>2500</v>
      </c>
      <c r="I48" s="51"/>
      <c r="J48" s="52">
        <f t="shared" si="2"/>
        <v>2500</v>
      </c>
      <c r="K48" s="51"/>
      <c r="L48" s="51"/>
      <c r="M48" s="51"/>
      <c r="N48" s="54" t="s">
        <v>77</v>
      </c>
      <c r="O48" s="54" t="s">
        <v>49</v>
      </c>
      <c r="P48" s="55">
        <v>44711</v>
      </c>
      <c r="Q48" s="55">
        <v>44717</v>
      </c>
      <c r="R48" s="56"/>
      <c r="S48" s="167" t="s">
        <v>222</v>
      </c>
      <c r="T48" s="167" t="s">
        <v>224</v>
      </c>
      <c r="U48" s="160"/>
    </row>
    <row r="49" spans="1:21" s="12" customFormat="1" ht="57" customHeight="1">
      <c r="A49" s="8" t="e">
        <f>#REF!</f>
        <v>#REF!</v>
      </c>
      <c r="B49" s="8"/>
      <c r="C49" s="171"/>
      <c r="D49" s="174"/>
      <c r="E49" s="176"/>
      <c r="F49" s="74" t="s">
        <v>226</v>
      </c>
      <c r="G49" s="53" t="s">
        <v>227</v>
      </c>
      <c r="H49" s="51">
        <v>0</v>
      </c>
      <c r="I49" s="51"/>
      <c r="J49" s="52">
        <f t="shared" si="2"/>
        <v>0</v>
      </c>
      <c r="K49" s="51"/>
      <c r="L49" s="51"/>
      <c r="M49" s="51"/>
      <c r="N49" s="54" t="s">
        <v>228</v>
      </c>
      <c r="O49" s="54" t="s">
        <v>49</v>
      </c>
      <c r="P49" s="55">
        <v>44711</v>
      </c>
      <c r="Q49" s="55">
        <v>44717</v>
      </c>
      <c r="R49" s="56"/>
      <c r="S49" s="165"/>
      <c r="T49" s="165"/>
      <c r="U49" s="160"/>
    </row>
    <row r="50" spans="1:21" s="12" customFormat="1" ht="66" customHeight="1">
      <c r="A50" s="8"/>
      <c r="B50" s="8"/>
      <c r="C50" s="172"/>
      <c r="D50" s="174"/>
      <c r="E50" s="176"/>
      <c r="F50" s="74" t="s">
        <v>229</v>
      </c>
      <c r="G50" s="53" t="s">
        <v>360</v>
      </c>
      <c r="H50" s="51">
        <v>19200</v>
      </c>
      <c r="I50" s="51"/>
      <c r="J50" s="52">
        <f t="shared" si="2"/>
        <v>19200</v>
      </c>
      <c r="K50" s="51"/>
      <c r="L50" s="51"/>
      <c r="M50" s="51"/>
      <c r="N50" s="54" t="s">
        <v>231</v>
      </c>
      <c r="O50" s="54" t="s">
        <v>49</v>
      </c>
      <c r="P50" s="55">
        <v>44711</v>
      </c>
      <c r="Q50" s="55">
        <v>44717</v>
      </c>
      <c r="R50" s="56"/>
      <c r="S50" s="165"/>
      <c r="T50" s="165"/>
      <c r="U50" s="160"/>
    </row>
    <row r="51" spans="1:21" s="12" customFormat="1" ht="39.6" customHeight="1">
      <c r="A51" s="8"/>
      <c r="B51" s="8"/>
      <c r="C51" s="173"/>
      <c r="D51" s="169"/>
      <c r="E51" s="177"/>
      <c r="F51" s="74" t="s">
        <v>232</v>
      </c>
      <c r="G51" s="53" t="s">
        <v>233</v>
      </c>
      <c r="H51" s="51">
        <v>19200</v>
      </c>
      <c r="I51" s="51"/>
      <c r="J51" s="52">
        <f t="shared" si="2"/>
        <v>19200</v>
      </c>
      <c r="K51" s="51"/>
      <c r="L51" s="51"/>
      <c r="M51" s="51"/>
      <c r="N51" s="54" t="s">
        <v>228</v>
      </c>
      <c r="O51" s="54" t="s">
        <v>49</v>
      </c>
      <c r="P51" s="55">
        <v>44711</v>
      </c>
      <c r="Q51" s="55">
        <v>44724</v>
      </c>
      <c r="R51" s="56"/>
      <c r="S51" s="170"/>
      <c r="T51" s="170"/>
      <c r="U51" s="160"/>
    </row>
    <row r="52" spans="1:21" s="12" customFormat="1" ht="57" customHeight="1">
      <c r="A52" s="8" t="e">
        <f>#REF!</f>
        <v>#REF!</v>
      </c>
      <c r="B52" s="8"/>
      <c r="C52" s="105"/>
      <c r="D52" s="106" t="s">
        <v>234</v>
      </c>
      <c r="E52" s="53" t="s">
        <v>235</v>
      </c>
      <c r="F52" s="74" t="s">
        <v>236</v>
      </c>
      <c r="G52" s="53" t="s">
        <v>237</v>
      </c>
      <c r="H52" s="51">
        <v>0</v>
      </c>
      <c r="I52" s="51"/>
      <c r="J52" s="52">
        <f t="shared" si="2"/>
        <v>0</v>
      </c>
      <c r="K52" s="51"/>
      <c r="L52" s="51"/>
      <c r="M52" s="51"/>
      <c r="N52" s="54" t="s">
        <v>21</v>
      </c>
      <c r="O52" s="54" t="s">
        <v>77</v>
      </c>
      <c r="P52" s="55">
        <v>44739</v>
      </c>
      <c r="Q52" s="55">
        <v>44745</v>
      </c>
      <c r="R52" s="56"/>
      <c r="S52" s="57" t="s">
        <v>238</v>
      </c>
      <c r="T52" s="53" t="s">
        <v>240</v>
      </c>
      <c r="U52" s="160"/>
    </row>
    <row r="53" spans="1:21" s="12" customFormat="1" ht="51" customHeight="1">
      <c r="A53" s="8"/>
      <c r="B53" s="8"/>
      <c r="C53" s="105"/>
      <c r="D53" s="106"/>
      <c r="E53" s="53" t="s">
        <v>243</v>
      </c>
      <c r="F53" s="74" t="s">
        <v>244</v>
      </c>
      <c r="G53" s="53" t="s">
        <v>245</v>
      </c>
      <c r="H53" s="51"/>
      <c r="I53" s="51"/>
      <c r="J53" s="52"/>
      <c r="K53" s="51"/>
      <c r="L53" s="51"/>
      <c r="M53" s="51"/>
      <c r="N53" s="54" t="s">
        <v>21</v>
      </c>
      <c r="O53" s="54" t="s">
        <v>77</v>
      </c>
      <c r="P53" s="55">
        <v>44746</v>
      </c>
      <c r="Q53" s="55">
        <v>44759</v>
      </c>
      <c r="R53" s="56"/>
      <c r="S53" s="58" t="s">
        <v>246</v>
      </c>
      <c r="T53" s="53" t="s">
        <v>248</v>
      </c>
      <c r="U53" s="160"/>
    </row>
    <row r="54" spans="1:21" s="12" customFormat="1" ht="68.25" customHeight="1">
      <c r="A54" s="8" t="e">
        <f>#REF!</f>
        <v>#REF!</v>
      </c>
      <c r="B54" s="8"/>
      <c r="C54" s="73"/>
      <c r="D54" s="74" t="s">
        <v>250</v>
      </c>
      <c r="E54" s="72" t="s">
        <v>251</v>
      </c>
      <c r="F54" s="74" t="s">
        <v>252</v>
      </c>
      <c r="G54" s="53" t="s">
        <v>253</v>
      </c>
      <c r="H54" s="51">
        <v>0</v>
      </c>
      <c r="I54" s="51"/>
      <c r="J54" s="52">
        <f t="shared" ref="J54:J55" si="3">SUM(H54:I54)</f>
        <v>0</v>
      </c>
      <c r="K54" s="51"/>
      <c r="L54" s="51"/>
      <c r="M54" s="51"/>
      <c r="N54" s="54" t="s">
        <v>21</v>
      </c>
      <c r="O54" s="54" t="s">
        <v>49</v>
      </c>
      <c r="P54" s="55">
        <v>44781</v>
      </c>
      <c r="Q54" s="55">
        <v>44808</v>
      </c>
      <c r="R54" s="56"/>
      <c r="S54" s="53" t="s">
        <v>254</v>
      </c>
      <c r="T54" s="53" t="s">
        <v>256</v>
      </c>
      <c r="U54" s="160"/>
    </row>
    <row r="55" spans="1:21" s="12" customFormat="1" ht="37.700000000000003" customHeight="1">
      <c r="A55" s="8" t="e">
        <f>#REF!</f>
        <v>#REF!</v>
      </c>
      <c r="B55" s="8"/>
      <c r="C55" s="39"/>
      <c r="D55" s="168" t="s">
        <v>259</v>
      </c>
      <c r="E55" s="57" t="s">
        <v>260</v>
      </c>
      <c r="F55" s="74" t="s">
        <v>261</v>
      </c>
      <c r="G55" s="53" t="s">
        <v>262</v>
      </c>
      <c r="H55" s="51">
        <v>0</v>
      </c>
      <c r="I55" s="51"/>
      <c r="J55" s="52">
        <f t="shared" si="3"/>
        <v>0</v>
      </c>
      <c r="K55" s="51"/>
      <c r="L55" s="51"/>
      <c r="M55" s="51"/>
      <c r="N55" s="54" t="s">
        <v>21</v>
      </c>
      <c r="O55" s="54" t="s">
        <v>49</v>
      </c>
      <c r="P55" s="55">
        <v>44802</v>
      </c>
      <c r="Q55" s="55">
        <v>44829</v>
      </c>
      <c r="R55" s="56"/>
      <c r="S55" s="167" t="s">
        <v>263</v>
      </c>
      <c r="T55" s="167" t="s">
        <v>265</v>
      </c>
      <c r="U55" s="160"/>
    </row>
    <row r="56" spans="1:21" s="12" customFormat="1" ht="55.15">
      <c r="A56" s="8"/>
      <c r="B56" s="8"/>
      <c r="C56" s="39"/>
      <c r="D56" s="169"/>
      <c r="E56" s="58"/>
      <c r="F56" s="74" t="s">
        <v>268</v>
      </c>
      <c r="G56" s="53" t="s">
        <v>269</v>
      </c>
      <c r="H56" s="51"/>
      <c r="I56" s="51"/>
      <c r="J56" s="52"/>
      <c r="K56" s="51"/>
      <c r="L56" s="51"/>
      <c r="M56" s="51"/>
      <c r="N56" s="54" t="s">
        <v>21</v>
      </c>
      <c r="O56" s="54" t="s">
        <v>49</v>
      </c>
      <c r="P56" s="55">
        <v>44802</v>
      </c>
      <c r="Q56" s="55">
        <v>44829</v>
      </c>
      <c r="R56" s="56"/>
      <c r="S56" s="170"/>
      <c r="T56" s="170"/>
      <c r="U56" s="161"/>
    </row>
    <row r="57" spans="1:21" s="12" customFormat="1" ht="42" customHeight="1">
      <c r="A57" s="4" t="e">
        <f>#REF!</f>
        <v>#REF!</v>
      </c>
      <c r="B57" s="4"/>
      <c r="C57" s="103" t="s">
        <v>270</v>
      </c>
      <c r="D57" s="104"/>
      <c r="E57" s="104"/>
      <c r="F57" s="104"/>
      <c r="G57" s="104"/>
      <c r="H57" s="104"/>
      <c r="I57" s="104"/>
      <c r="J57" s="104"/>
      <c r="K57" s="104"/>
      <c r="L57" s="104"/>
      <c r="M57" s="104"/>
      <c r="N57" s="104"/>
      <c r="O57" s="104"/>
      <c r="P57" s="104"/>
      <c r="Q57" s="104"/>
      <c r="R57" s="104"/>
      <c r="S57" s="104"/>
      <c r="T57" s="63"/>
      <c r="U57" s="75"/>
    </row>
    <row r="58" spans="1:21" s="12" customFormat="1" ht="102" customHeight="1">
      <c r="A58" s="8" t="e">
        <f>A57</f>
        <v>#REF!</v>
      </c>
      <c r="B58" s="8"/>
      <c r="C58" s="105"/>
      <c r="D58" s="106" t="s">
        <v>271</v>
      </c>
      <c r="E58" s="101" t="s">
        <v>272</v>
      </c>
      <c r="F58" s="74" t="s">
        <v>273</v>
      </c>
      <c r="G58" s="53" t="s">
        <v>274</v>
      </c>
      <c r="H58" s="51">
        <f>20000+2000+1500</f>
        <v>23500</v>
      </c>
      <c r="I58" s="51"/>
      <c r="J58" s="52">
        <f t="shared" ref="J58:J60" si="4">SUM(H58:I58)</f>
        <v>23500</v>
      </c>
      <c r="K58" s="51"/>
      <c r="L58" s="51"/>
      <c r="M58" s="51"/>
      <c r="N58" s="54" t="s">
        <v>21</v>
      </c>
      <c r="O58" s="54" t="s">
        <v>275</v>
      </c>
      <c r="P58" s="55">
        <v>44837</v>
      </c>
      <c r="Q58" s="55">
        <v>44843</v>
      </c>
      <c r="R58" s="56"/>
      <c r="S58" s="101" t="s">
        <v>276</v>
      </c>
      <c r="T58" s="101" t="s">
        <v>278</v>
      </c>
      <c r="U58" s="159">
        <v>29275</v>
      </c>
    </row>
    <row r="59" spans="1:21" s="12" customFormat="1" ht="64.7" customHeight="1">
      <c r="A59" s="8"/>
      <c r="B59" s="8"/>
      <c r="C59" s="105"/>
      <c r="D59" s="106"/>
      <c r="E59" s="101"/>
      <c r="F59" s="74" t="s">
        <v>281</v>
      </c>
      <c r="G59" s="53" t="s">
        <v>282</v>
      </c>
      <c r="H59" s="51"/>
      <c r="I59" s="51"/>
      <c r="J59" s="52"/>
      <c r="K59" s="51"/>
      <c r="L59" s="51"/>
      <c r="M59" s="51"/>
      <c r="N59" s="54" t="s">
        <v>21</v>
      </c>
      <c r="O59" s="54" t="s">
        <v>77</v>
      </c>
      <c r="P59" s="55">
        <v>44837</v>
      </c>
      <c r="Q59" s="55">
        <v>44850</v>
      </c>
      <c r="R59" s="56"/>
      <c r="S59" s="101"/>
      <c r="T59" s="101"/>
      <c r="U59" s="160"/>
    </row>
    <row r="60" spans="1:21" s="12" customFormat="1" ht="124.15" customHeight="1">
      <c r="A60" s="8" t="e">
        <f>#REF!</f>
        <v>#REF!</v>
      </c>
      <c r="B60" s="8"/>
      <c r="C60" s="73"/>
      <c r="D60" s="168" t="s">
        <v>283</v>
      </c>
      <c r="E60" s="167" t="s">
        <v>284</v>
      </c>
      <c r="F60" s="74" t="s">
        <v>285</v>
      </c>
      <c r="G60" s="53" t="s">
        <v>286</v>
      </c>
      <c r="H60" s="51">
        <f>20000+2000+1500</f>
        <v>23500</v>
      </c>
      <c r="I60" s="51"/>
      <c r="J60" s="52">
        <f t="shared" si="4"/>
        <v>23500</v>
      </c>
      <c r="K60" s="51"/>
      <c r="L60" s="51"/>
      <c r="M60" s="51"/>
      <c r="N60" s="54" t="s">
        <v>21</v>
      </c>
      <c r="O60" s="54" t="s">
        <v>275</v>
      </c>
      <c r="P60" s="55">
        <v>44844</v>
      </c>
      <c r="Q60" s="55">
        <v>44857</v>
      </c>
      <c r="R60" s="56"/>
      <c r="S60" s="167" t="s">
        <v>287</v>
      </c>
      <c r="T60" s="167" t="s">
        <v>289</v>
      </c>
      <c r="U60" s="160"/>
    </row>
    <row r="61" spans="1:21" s="12" customFormat="1" ht="124.15" customHeight="1">
      <c r="A61" s="8"/>
      <c r="B61" s="8"/>
      <c r="C61" s="73"/>
      <c r="D61" s="169"/>
      <c r="E61" s="170"/>
      <c r="F61" s="74" t="s">
        <v>290</v>
      </c>
      <c r="G61" s="53" t="s">
        <v>291</v>
      </c>
      <c r="H61" s="51"/>
      <c r="I61" s="51"/>
      <c r="J61" s="52"/>
      <c r="K61" s="51"/>
      <c r="L61" s="51"/>
      <c r="M61" s="51"/>
      <c r="N61" s="54" t="s">
        <v>179</v>
      </c>
      <c r="O61" s="54" t="s">
        <v>49</v>
      </c>
      <c r="P61" s="55">
        <v>44844</v>
      </c>
      <c r="Q61" s="55">
        <v>44857</v>
      </c>
      <c r="R61" s="56"/>
      <c r="S61" s="170"/>
      <c r="T61" s="170"/>
      <c r="U61" s="160"/>
    </row>
    <row r="62" spans="1:21" s="12" customFormat="1" ht="56.25" customHeight="1">
      <c r="A62" s="8"/>
      <c r="B62" s="8"/>
      <c r="C62" s="73"/>
      <c r="D62" s="74" t="s">
        <v>292</v>
      </c>
      <c r="E62" s="72" t="s">
        <v>293</v>
      </c>
      <c r="F62" s="74" t="s">
        <v>294</v>
      </c>
      <c r="G62" s="53" t="s">
        <v>295</v>
      </c>
      <c r="H62" s="51"/>
      <c r="I62" s="51"/>
      <c r="J62" s="52"/>
      <c r="K62" s="51"/>
      <c r="L62" s="51"/>
      <c r="M62" s="52"/>
      <c r="N62" s="54" t="s">
        <v>21</v>
      </c>
      <c r="O62" s="54" t="s">
        <v>49</v>
      </c>
      <c r="P62" s="55">
        <v>44851</v>
      </c>
      <c r="Q62" s="55">
        <v>44864</v>
      </c>
      <c r="R62" s="56"/>
      <c r="S62" s="72" t="s">
        <v>296</v>
      </c>
      <c r="T62" s="72" t="s">
        <v>298</v>
      </c>
      <c r="U62" s="160"/>
    </row>
    <row r="63" spans="1:21" s="12" customFormat="1" ht="78" customHeight="1">
      <c r="A63" s="8"/>
      <c r="B63" s="8"/>
      <c r="C63" s="73"/>
      <c r="D63" s="74" t="s">
        <v>301</v>
      </c>
      <c r="E63" s="72" t="s">
        <v>302</v>
      </c>
      <c r="F63" s="74" t="s">
        <v>303</v>
      </c>
      <c r="G63" s="53" t="s">
        <v>304</v>
      </c>
      <c r="H63" s="51"/>
      <c r="I63" s="51"/>
      <c r="J63" s="52"/>
      <c r="K63" s="51"/>
      <c r="L63" s="51"/>
      <c r="M63" s="52"/>
      <c r="N63" s="54" t="s">
        <v>21</v>
      </c>
      <c r="O63" s="54" t="s">
        <v>49</v>
      </c>
      <c r="P63" s="55">
        <v>44872</v>
      </c>
      <c r="Q63" s="55">
        <v>44892</v>
      </c>
      <c r="R63" s="56"/>
      <c r="S63" s="53" t="s">
        <v>305</v>
      </c>
      <c r="T63" s="72" t="s">
        <v>307</v>
      </c>
      <c r="U63" s="160"/>
    </row>
    <row r="64" spans="1:21" s="12" customFormat="1" ht="32.25" customHeight="1">
      <c r="A64" s="8"/>
      <c r="B64" s="8"/>
      <c r="C64" s="73"/>
      <c r="D64" s="106" t="s">
        <v>309</v>
      </c>
      <c r="E64" s="101" t="s">
        <v>310</v>
      </c>
      <c r="F64" s="74" t="s">
        <v>311</v>
      </c>
      <c r="G64" s="53" t="s">
        <v>312</v>
      </c>
      <c r="H64" s="51"/>
      <c r="I64" s="51"/>
      <c r="J64" s="52"/>
      <c r="K64" s="51"/>
      <c r="L64" s="51"/>
      <c r="M64" s="52"/>
      <c r="N64" s="54" t="s">
        <v>21</v>
      </c>
      <c r="O64" s="54" t="s">
        <v>141</v>
      </c>
      <c r="P64" s="55">
        <v>44886</v>
      </c>
      <c r="Q64" s="55">
        <v>44899</v>
      </c>
      <c r="R64" s="56"/>
      <c r="S64" s="101" t="s">
        <v>313</v>
      </c>
      <c r="T64" s="101" t="s">
        <v>315</v>
      </c>
      <c r="U64" s="160"/>
    </row>
    <row r="65" spans="1:21" s="12" customFormat="1" ht="49.15" customHeight="1">
      <c r="A65" s="8"/>
      <c r="B65" s="8"/>
      <c r="C65" s="73"/>
      <c r="D65" s="106"/>
      <c r="E65" s="101"/>
      <c r="F65" s="74" t="s">
        <v>318</v>
      </c>
      <c r="G65" s="53" t="s">
        <v>319</v>
      </c>
      <c r="H65" s="51"/>
      <c r="I65" s="51"/>
      <c r="J65" s="52"/>
      <c r="K65" s="51"/>
      <c r="L65" s="51"/>
      <c r="M65" s="52"/>
      <c r="N65" s="54" t="s">
        <v>21</v>
      </c>
      <c r="O65" s="54" t="s">
        <v>141</v>
      </c>
      <c r="P65" s="55">
        <v>44893</v>
      </c>
      <c r="Q65" s="55">
        <v>44906</v>
      </c>
      <c r="R65" s="56"/>
      <c r="S65" s="101"/>
      <c r="T65" s="101"/>
      <c r="U65" s="161"/>
    </row>
    <row r="66" spans="1:21" s="12" customFormat="1" ht="30" customHeight="1">
      <c r="A66" s="8"/>
      <c r="B66" s="8"/>
      <c r="C66" s="103" t="s">
        <v>320</v>
      </c>
      <c r="D66" s="104"/>
      <c r="E66" s="104"/>
      <c r="F66" s="104"/>
      <c r="G66" s="104"/>
      <c r="H66" s="104"/>
      <c r="I66" s="104"/>
      <c r="J66" s="104"/>
      <c r="K66" s="104"/>
      <c r="L66" s="104"/>
      <c r="M66" s="104"/>
      <c r="N66" s="104"/>
      <c r="O66" s="104"/>
      <c r="P66" s="104"/>
      <c r="Q66" s="104"/>
      <c r="R66" s="104"/>
      <c r="S66" s="104"/>
      <c r="T66" s="104"/>
      <c r="U66" s="157"/>
    </row>
    <row r="67" spans="1:21" s="12" customFormat="1" ht="48" customHeight="1">
      <c r="A67" s="8"/>
      <c r="B67" s="8"/>
      <c r="C67" s="73"/>
      <c r="D67" s="106" t="s">
        <v>321</v>
      </c>
      <c r="E67" s="101" t="s">
        <v>322</v>
      </c>
      <c r="F67" s="74" t="s">
        <v>323</v>
      </c>
      <c r="G67" s="72" t="s">
        <v>324</v>
      </c>
      <c r="H67" s="54"/>
      <c r="I67" s="54"/>
      <c r="J67" s="54"/>
      <c r="K67" s="54"/>
      <c r="L67" s="54"/>
      <c r="M67" s="54"/>
      <c r="N67" s="54" t="s">
        <v>325</v>
      </c>
      <c r="O67" s="54" t="s">
        <v>326</v>
      </c>
      <c r="P67" s="55">
        <v>44837</v>
      </c>
      <c r="Q67" s="55">
        <v>44843</v>
      </c>
      <c r="R67" s="23"/>
      <c r="S67" s="101" t="s">
        <v>327</v>
      </c>
      <c r="T67" s="101" t="s">
        <v>329</v>
      </c>
      <c r="U67" s="159">
        <v>11680</v>
      </c>
    </row>
    <row r="68" spans="1:21" s="12" customFormat="1" ht="59.45" customHeight="1">
      <c r="A68" s="8"/>
      <c r="B68" s="8"/>
      <c r="C68" s="73"/>
      <c r="D68" s="106"/>
      <c r="E68" s="101"/>
      <c r="F68" s="74" t="s">
        <v>332</v>
      </c>
      <c r="G68" s="72" t="s">
        <v>333</v>
      </c>
      <c r="H68" s="54"/>
      <c r="I68" s="54"/>
      <c r="J68" s="54"/>
      <c r="K68" s="54"/>
      <c r="L68" s="54"/>
      <c r="M68" s="54"/>
      <c r="N68" s="54" t="s">
        <v>325</v>
      </c>
      <c r="O68" s="54" t="s">
        <v>326</v>
      </c>
      <c r="P68" s="55">
        <v>44844</v>
      </c>
      <c r="Q68" s="55">
        <v>44857</v>
      </c>
      <c r="R68" s="23"/>
      <c r="S68" s="101"/>
      <c r="T68" s="101"/>
      <c r="U68" s="160"/>
    </row>
    <row r="69" spans="1:21" s="12" customFormat="1" ht="51" customHeight="1">
      <c r="A69" s="8"/>
      <c r="B69" s="8"/>
      <c r="C69" s="73"/>
      <c r="D69" s="106" t="s">
        <v>334</v>
      </c>
      <c r="E69" s="101" t="s">
        <v>335</v>
      </c>
      <c r="F69" s="74" t="s">
        <v>336</v>
      </c>
      <c r="G69" s="72" t="s">
        <v>337</v>
      </c>
      <c r="H69" s="54"/>
      <c r="I69" s="54"/>
      <c r="J69" s="54"/>
      <c r="K69" s="54"/>
      <c r="L69" s="54"/>
      <c r="M69" s="54"/>
      <c r="N69" s="54" t="s">
        <v>338</v>
      </c>
      <c r="O69" s="54" t="s">
        <v>179</v>
      </c>
      <c r="P69" s="55">
        <v>44837</v>
      </c>
      <c r="Q69" s="55">
        <v>44843</v>
      </c>
      <c r="R69" s="23"/>
      <c r="S69" s="101" t="s">
        <v>339</v>
      </c>
      <c r="T69" s="101" t="s">
        <v>329</v>
      </c>
      <c r="U69" s="160"/>
    </row>
    <row r="70" spans="1:21" s="12" customFormat="1" ht="61.15" customHeight="1">
      <c r="A70" s="8"/>
      <c r="B70" s="8"/>
      <c r="C70" s="73"/>
      <c r="D70" s="106"/>
      <c r="E70" s="101"/>
      <c r="F70" s="74" t="s">
        <v>342</v>
      </c>
      <c r="G70" s="72" t="s">
        <v>343</v>
      </c>
      <c r="H70" s="54"/>
      <c r="I70" s="54"/>
      <c r="J70" s="54"/>
      <c r="K70" s="54"/>
      <c r="L70" s="54"/>
      <c r="M70" s="54"/>
      <c r="N70" s="54" t="s">
        <v>338</v>
      </c>
      <c r="O70" s="54" t="s">
        <v>179</v>
      </c>
      <c r="P70" s="55">
        <v>44844</v>
      </c>
      <c r="Q70" s="55">
        <v>44857</v>
      </c>
      <c r="R70" s="23"/>
      <c r="S70" s="101"/>
      <c r="T70" s="101"/>
      <c r="U70" s="160"/>
    </row>
    <row r="71" spans="1:21" s="12" customFormat="1" ht="67.150000000000006" customHeight="1">
      <c r="A71" s="8"/>
      <c r="B71" s="8"/>
      <c r="C71" s="73"/>
      <c r="D71" s="106" t="s">
        <v>344</v>
      </c>
      <c r="E71" s="101" t="s">
        <v>345</v>
      </c>
      <c r="F71" s="74" t="s">
        <v>346</v>
      </c>
      <c r="G71" s="72" t="s">
        <v>347</v>
      </c>
      <c r="H71" s="54"/>
      <c r="I71" s="54"/>
      <c r="J71" s="54"/>
      <c r="K71" s="54"/>
      <c r="L71" s="54"/>
      <c r="M71" s="54"/>
      <c r="N71" s="54" t="s">
        <v>141</v>
      </c>
      <c r="O71" s="54" t="s">
        <v>49</v>
      </c>
      <c r="P71" s="55">
        <v>44121</v>
      </c>
      <c r="Q71" s="55">
        <v>44878</v>
      </c>
      <c r="R71" s="23"/>
      <c r="S71" s="101" t="s">
        <v>348</v>
      </c>
      <c r="T71" s="167" t="s">
        <v>350</v>
      </c>
      <c r="U71" s="160"/>
    </row>
    <row r="72" spans="1:21" s="12" customFormat="1" ht="67.150000000000006" customHeight="1">
      <c r="A72" s="8"/>
      <c r="B72" s="8"/>
      <c r="C72" s="73"/>
      <c r="D72" s="106"/>
      <c r="E72" s="101"/>
      <c r="F72" s="74" t="s">
        <v>353</v>
      </c>
      <c r="G72" s="72" t="s">
        <v>354</v>
      </c>
      <c r="H72" s="54"/>
      <c r="I72" s="54"/>
      <c r="J72" s="54"/>
      <c r="K72" s="54"/>
      <c r="L72" s="54"/>
      <c r="M72" s="54"/>
      <c r="N72" s="54" t="s">
        <v>141</v>
      </c>
      <c r="O72" s="54" t="s">
        <v>49</v>
      </c>
      <c r="P72" s="55">
        <v>44121</v>
      </c>
      <c r="Q72" s="55">
        <v>44878</v>
      </c>
      <c r="R72" s="23"/>
      <c r="S72" s="165"/>
      <c r="T72" s="165"/>
      <c r="U72" s="160"/>
    </row>
    <row r="73" spans="1:21" s="12" customFormat="1" ht="67.900000000000006" customHeight="1" thickBot="1">
      <c r="A73" s="8"/>
      <c r="B73" s="8"/>
      <c r="C73" s="24"/>
      <c r="D73" s="163"/>
      <c r="E73" s="164"/>
      <c r="F73" s="76" t="s">
        <v>355</v>
      </c>
      <c r="G73" s="77" t="s">
        <v>356</v>
      </c>
      <c r="H73" s="21"/>
      <c r="I73" s="21"/>
      <c r="J73" s="21"/>
      <c r="K73" s="21"/>
      <c r="L73" s="21"/>
      <c r="M73" s="21"/>
      <c r="N73" s="21" t="s">
        <v>141</v>
      </c>
      <c r="O73" s="21" t="s">
        <v>49</v>
      </c>
      <c r="P73" s="22">
        <v>44127</v>
      </c>
      <c r="Q73" s="22">
        <v>44885</v>
      </c>
      <c r="R73" s="25"/>
      <c r="S73" s="166"/>
      <c r="T73" s="166"/>
      <c r="U73" s="162"/>
    </row>
    <row r="74" spans="1:21" ht="48.6" customHeight="1">
      <c r="U74" s="78">
        <f>U67+U58+U44+U37+U22+U15</f>
        <v>143375</v>
      </c>
    </row>
  </sheetData>
  <mergeCells count="137">
    <mergeCell ref="C1:U1"/>
    <mergeCell ref="F2:U2"/>
    <mergeCell ref="C4:G5"/>
    <mergeCell ref="H4:J4"/>
    <mergeCell ref="K4:M4"/>
    <mergeCell ref="N4:N5"/>
    <mergeCell ref="O4:O5"/>
    <mergeCell ref="P4:Q4"/>
    <mergeCell ref="R4:S5"/>
    <mergeCell ref="T4:T5"/>
    <mergeCell ref="U4:U5"/>
    <mergeCell ref="C9:D9"/>
    <mergeCell ref="E9:G9"/>
    <mergeCell ref="H9:J9"/>
    <mergeCell ref="R6:S7"/>
    <mergeCell ref="T6:T7"/>
    <mergeCell ref="U6:U7"/>
    <mergeCell ref="H7:J7"/>
    <mergeCell ref="C12:D12"/>
    <mergeCell ref="E12:G12"/>
    <mergeCell ref="H12:J12"/>
    <mergeCell ref="C6:D7"/>
    <mergeCell ref="E6:G7"/>
    <mergeCell ref="H6:J6"/>
    <mergeCell ref="N6:N7"/>
    <mergeCell ref="O6:O7"/>
    <mergeCell ref="P6:P7"/>
    <mergeCell ref="Q6:Q7"/>
    <mergeCell ref="C8:D8"/>
    <mergeCell ref="E8:G8"/>
    <mergeCell ref="H8:J8"/>
    <mergeCell ref="C13:D13"/>
    <mergeCell ref="E13:G13"/>
    <mergeCell ref="H13:J13"/>
    <mergeCell ref="C10:D10"/>
    <mergeCell ref="E10:G10"/>
    <mergeCell ref="H10:J10"/>
    <mergeCell ref="C11:D11"/>
    <mergeCell ref="E11:G11"/>
    <mergeCell ref="H11:J11"/>
    <mergeCell ref="T15:T18"/>
    <mergeCell ref="D19:D20"/>
    <mergeCell ref="E19:E20"/>
    <mergeCell ref="S19:S20"/>
    <mergeCell ref="T19:T20"/>
    <mergeCell ref="C14:S14"/>
    <mergeCell ref="C15:C18"/>
    <mergeCell ref="D15:D18"/>
    <mergeCell ref="E15:E18"/>
    <mergeCell ref="S15:S18"/>
    <mergeCell ref="T22:T26"/>
    <mergeCell ref="C27:C30"/>
    <mergeCell ref="D27:D30"/>
    <mergeCell ref="E27:E30"/>
    <mergeCell ref="S27:S30"/>
    <mergeCell ref="T27:T30"/>
    <mergeCell ref="C21:S21"/>
    <mergeCell ref="C22:C26"/>
    <mergeCell ref="D22:D26"/>
    <mergeCell ref="E22:E26"/>
    <mergeCell ref="S22:S26"/>
    <mergeCell ref="C34:C35"/>
    <mergeCell ref="D34:D35"/>
    <mergeCell ref="E34:E35"/>
    <mergeCell ref="S34:S35"/>
    <mergeCell ref="T34:T35"/>
    <mergeCell ref="C31:C33"/>
    <mergeCell ref="D31:D33"/>
    <mergeCell ref="E31:E33"/>
    <mergeCell ref="S31:S33"/>
    <mergeCell ref="T31:T33"/>
    <mergeCell ref="C39:C40"/>
    <mergeCell ref="D39:D40"/>
    <mergeCell ref="E39:E40"/>
    <mergeCell ref="S39:S40"/>
    <mergeCell ref="T39:T40"/>
    <mergeCell ref="C36:S36"/>
    <mergeCell ref="C37:C38"/>
    <mergeCell ref="D37:D38"/>
    <mergeCell ref="E37:E38"/>
    <mergeCell ref="S37:S38"/>
    <mergeCell ref="T37:T38"/>
    <mergeCell ref="C43:S43"/>
    <mergeCell ref="C44:C47"/>
    <mergeCell ref="D44:D47"/>
    <mergeCell ref="E44:E47"/>
    <mergeCell ref="S44:S47"/>
    <mergeCell ref="T44:T47"/>
    <mergeCell ref="C41:C42"/>
    <mergeCell ref="D41:D42"/>
    <mergeCell ref="E41:E42"/>
    <mergeCell ref="S41:S42"/>
    <mergeCell ref="T41:T42"/>
    <mergeCell ref="C49:C51"/>
    <mergeCell ref="C52:C53"/>
    <mergeCell ref="D52:D53"/>
    <mergeCell ref="D55:D56"/>
    <mergeCell ref="S55:S56"/>
    <mergeCell ref="D48:D51"/>
    <mergeCell ref="E48:E51"/>
    <mergeCell ref="S48:S51"/>
    <mergeCell ref="T48:T51"/>
    <mergeCell ref="D60:D61"/>
    <mergeCell ref="E60:E61"/>
    <mergeCell ref="S60:S61"/>
    <mergeCell ref="T60:T61"/>
    <mergeCell ref="T55:T56"/>
    <mergeCell ref="C57:S57"/>
    <mergeCell ref="C58:C59"/>
    <mergeCell ref="D58:D59"/>
    <mergeCell ref="E58:E59"/>
    <mergeCell ref="S58:S59"/>
    <mergeCell ref="T58:T59"/>
    <mergeCell ref="U15:U20"/>
    <mergeCell ref="U22:U35"/>
    <mergeCell ref="U37:U42"/>
    <mergeCell ref="U44:U56"/>
    <mergeCell ref="U58:U65"/>
    <mergeCell ref="U67:U73"/>
    <mergeCell ref="D71:D73"/>
    <mergeCell ref="E71:E73"/>
    <mergeCell ref="S71:S73"/>
    <mergeCell ref="T71:T73"/>
    <mergeCell ref="D69:D70"/>
    <mergeCell ref="E69:E70"/>
    <mergeCell ref="S69:S70"/>
    <mergeCell ref="T69:T70"/>
    <mergeCell ref="C66:S66"/>
    <mergeCell ref="T66:U66"/>
    <mergeCell ref="D67:D68"/>
    <mergeCell ref="E67:E68"/>
    <mergeCell ref="S67:S68"/>
    <mergeCell ref="T67:T68"/>
    <mergeCell ref="D64:D65"/>
    <mergeCell ref="E64:E65"/>
    <mergeCell ref="S64:S65"/>
    <mergeCell ref="T64:T65"/>
  </mergeCells>
  <conditionalFormatting sqref="R44:R45 R27:R29 R31:R32 R34:R35 R39:R42 R49:R50 R52:R54 R22:R24 R58:R65">
    <cfRule type="expression" dxfId="29" priority="29">
      <formula>$R22="En cours de realisation"</formula>
    </cfRule>
    <cfRule type="expression" dxfId="28" priority="30">
      <formula>$R22="Réalisée"</formula>
    </cfRule>
  </conditionalFormatting>
  <conditionalFormatting sqref="R37">
    <cfRule type="expression" dxfId="27" priority="27">
      <formula>$R37="En cours de realisation"</formula>
    </cfRule>
    <cfRule type="expression" dxfId="26" priority="28">
      <formula>$R37="Réalisée"</formula>
    </cfRule>
  </conditionalFormatting>
  <conditionalFormatting sqref="R26">
    <cfRule type="expression" dxfId="25" priority="25">
      <formula>$R26="En cours de realisation"</formula>
    </cfRule>
    <cfRule type="expression" dxfId="24" priority="26">
      <formula>$R26="Réalisée"</formula>
    </cfRule>
  </conditionalFormatting>
  <conditionalFormatting sqref="R25">
    <cfRule type="expression" dxfId="23" priority="23">
      <formula>$R25="En cours de realisation"</formula>
    </cfRule>
    <cfRule type="expression" dxfId="22" priority="24">
      <formula>$R25="Réalisée"</formula>
    </cfRule>
  </conditionalFormatting>
  <conditionalFormatting sqref="R30">
    <cfRule type="expression" dxfId="21" priority="21">
      <formula>$R30="En cours de realisation"</formula>
    </cfRule>
    <cfRule type="expression" dxfId="20" priority="22">
      <formula>$R30="Réalisée"</formula>
    </cfRule>
  </conditionalFormatting>
  <conditionalFormatting sqref="R33">
    <cfRule type="expression" dxfId="19" priority="19">
      <formula>$R33="En cours de realisation"</formula>
    </cfRule>
    <cfRule type="expression" dxfId="18" priority="20">
      <formula>$R33="Réalisée"</formula>
    </cfRule>
  </conditionalFormatting>
  <conditionalFormatting sqref="R46">
    <cfRule type="expression" dxfId="17" priority="17">
      <formula>$R46="En cours de realisation"</formula>
    </cfRule>
    <cfRule type="expression" dxfId="16" priority="18">
      <formula>$R46="Réalisée"</formula>
    </cfRule>
  </conditionalFormatting>
  <conditionalFormatting sqref="R47">
    <cfRule type="expression" dxfId="15" priority="15">
      <formula>$R47="En cours de realisation"</formula>
    </cfRule>
    <cfRule type="expression" dxfId="14" priority="16">
      <formula>$R47="Réalisée"</formula>
    </cfRule>
  </conditionalFormatting>
  <conditionalFormatting sqref="R51">
    <cfRule type="expression" dxfId="13" priority="13">
      <formula>$R51="En cours de realisation"</formula>
    </cfRule>
    <cfRule type="expression" dxfId="12" priority="14">
      <formula>$R51="Réalisée"</formula>
    </cfRule>
  </conditionalFormatting>
  <conditionalFormatting sqref="R55:R56">
    <cfRule type="expression" dxfId="11" priority="11">
      <formula>$R55="En cours de realisation"</formula>
    </cfRule>
    <cfRule type="expression" dxfId="10" priority="12">
      <formula>$R55="Réalisée"</formula>
    </cfRule>
  </conditionalFormatting>
  <conditionalFormatting sqref="R15">
    <cfRule type="expression" dxfId="9" priority="9">
      <formula>$R15="En cours de realisation"</formula>
    </cfRule>
    <cfRule type="expression" dxfId="8" priority="10">
      <formula>$R15="Réalisée"</formula>
    </cfRule>
  </conditionalFormatting>
  <conditionalFormatting sqref="R16">
    <cfRule type="expression" dxfId="7" priority="7">
      <formula>$R16="En cours de realisation"</formula>
    </cfRule>
    <cfRule type="expression" dxfId="6" priority="8">
      <formula>$R16="Réalisée"</formula>
    </cfRule>
  </conditionalFormatting>
  <conditionalFormatting sqref="R17">
    <cfRule type="expression" dxfId="5" priority="5">
      <formula>$R17="En cours de realisation"</formula>
    </cfRule>
    <cfRule type="expression" dxfId="4" priority="6">
      <formula>$R17="Réalisée"</formula>
    </cfRule>
  </conditionalFormatting>
  <conditionalFormatting sqref="R18:R20">
    <cfRule type="expression" dxfId="3" priority="3">
      <formula>$R18="En cours de realisation"</formula>
    </cfRule>
    <cfRule type="expression" dxfId="2" priority="4">
      <formula>$R18="Réalisée"</formula>
    </cfRule>
  </conditionalFormatting>
  <conditionalFormatting sqref="R48">
    <cfRule type="expression" dxfId="1" priority="1">
      <formula>$R48="En cours de realisation"</formula>
    </cfRule>
    <cfRule type="expression" dxfId="0" priority="2">
      <formula>$R48="Réalisée"</formula>
    </cfRule>
  </conditionalFormatting>
  <dataValidations count="1">
    <dataValidation type="list" allowBlank="1" showInputMessage="1" showErrorMessage="1" sqref="R37 R39:R42 R15:R20 R22:R35 R44:R56 R58:R65" xr:uid="{D97E41BD-B433-484E-9E8C-E7F61B368431}">
      <formula1>"Réalisée,En cours de Realisation,Pas Réalisée"</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5F06BBEB993E542BFFA7F0763C8FCB5" ma:contentTypeVersion="2" ma:contentTypeDescription="Create a new document." ma:contentTypeScope="" ma:versionID="3d7ce7a5c7af9464f41c0b1839d55218">
  <xsd:schema xmlns:xsd="http://www.w3.org/2001/XMLSchema" xmlns:xs="http://www.w3.org/2001/XMLSchema" xmlns:p="http://schemas.microsoft.com/office/2006/metadata/properties" xmlns:ns2="174f0bc5-98a1-4848-8df3-6b17e8e1c120" targetNamespace="http://schemas.microsoft.com/office/2006/metadata/properties" ma:root="true" ma:fieldsID="df9295d5e26aac897b418a9906925f4b" ns2:_="">
    <xsd:import namespace="174f0bc5-98a1-4848-8df3-6b17e8e1c12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4f0bc5-98a1-4848-8df3-6b17e8e1c1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D063F8-4CCB-4D27-9944-66508AF9C982}"/>
</file>

<file path=customXml/itemProps2.xml><?xml version="1.0" encoding="utf-8"?>
<ds:datastoreItem xmlns:ds="http://schemas.openxmlformats.org/officeDocument/2006/customXml" ds:itemID="{8E7E8552-5C2D-46B4-B712-DC3F6C467F15}"/>
</file>

<file path=customXml/itemProps3.xml><?xml version="1.0" encoding="utf-8"?>
<ds:datastoreItem xmlns:ds="http://schemas.openxmlformats.org/officeDocument/2006/customXml" ds:itemID="{99F9C401-D720-4F29-B5E2-1352D689BA5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Lenovo ThinkPad L14</dc:creator>
  <cp:keywords/>
  <dc:description/>
  <cp:lastModifiedBy/>
  <cp:revision/>
  <dcterms:created xsi:type="dcterms:W3CDTF">2021-07-06T13:39:19Z</dcterms:created>
  <dcterms:modified xsi:type="dcterms:W3CDTF">2022-09-21T14:52:35Z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0x010100F5F06BBEB993E542BFFA7F0763C8FCB5</vt:lpwstr>
  </property>
</Properties>
</file>